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kiko\OneDrive\ドキュメント\研修ＵＳＢナウ\1東京\27年度\27年度東社協決算研修\ＨＰに掲載するやって見ようシート\"/>
    </mc:Choice>
  </mc:AlternateContent>
  <bookViews>
    <workbookView xWindow="0" yWindow="0" windowWidth="28800" windowHeight="12450" activeTab="1"/>
  </bookViews>
  <sheets>
    <sheet name="平均貸借対照表【全体】" sheetId="2" r:id="rId1"/>
    <sheet name="やってみよう" sheetId="4" r:id="rId2"/>
  </sheets>
  <definedNames>
    <definedName name="_xlnm.Print_Area" localSheetId="1">やってみよう!$A$1:$D$31</definedName>
    <definedName name="_xlnm.Print_Area" localSheetId="0">平均貸借対照表【全体】!$B$3:$M$84</definedName>
    <definedName name="_xlnm.Print_Titles" localSheetId="0">平均貸借対照表【全体】!$5:$5</definedName>
  </definedNames>
  <calcPr calcId="152511"/>
</workbook>
</file>

<file path=xl/calcChain.xml><?xml version="1.0" encoding="utf-8"?>
<calcChain xmlns="http://schemas.openxmlformats.org/spreadsheetml/2006/main">
  <c r="C20" i="4" l="1"/>
  <c r="K82" i="2" l="1"/>
  <c r="O18" i="2"/>
  <c r="C18" i="4"/>
  <c r="C15" i="4" l="1"/>
  <c r="C10" i="4" l="1"/>
  <c r="C4" i="4" l="1"/>
  <c r="C11" i="4" s="1"/>
  <c r="C7" i="4"/>
  <c r="C14" i="4" s="1"/>
  <c r="C17" i="4" l="1"/>
  <c r="C21" i="4"/>
  <c r="K83" i="2"/>
  <c r="K77" i="2"/>
  <c r="C16" i="4" l="1"/>
  <c r="K79" i="2" l="1"/>
  <c r="K75" i="2" l="1"/>
  <c r="K73" i="2"/>
  <c r="K76" i="2" l="1"/>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K12" i="2" l="1"/>
  <c r="K72" i="2" l="1"/>
  <c r="K78" i="2" s="1"/>
  <c r="M18" i="2" l="1"/>
  <c r="M68" i="2"/>
  <c r="M67" i="2"/>
  <c r="M22" i="2"/>
  <c r="M21" i="2"/>
  <c r="M20" i="2"/>
  <c r="M19" i="2"/>
  <c r="K80" i="2" l="1"/>
  <c r="K81" i="2" s="1"/>
  <c r="K84" i="2" s="1"/>
</calcChain>
</file>

<file path=xl/sharedStrings.xml><?xml version="1.0" encoding="utf-8"?>
<sst xmlns="http://schemas.openxmlformats.org/spreadsheetml/2006/main" count="171" uniqueCount="143">
  <si>
    <t>（単位：千円）</t>
    <rPh sb="1" eb="3">
      <t>タンイ</t>
    </rPh>
    <rPh sb="4" eb="6">
      <t>センエン</t>
    </rPh>
    <phoneticPr fontId="21"/>
  </si>
  <si>
    <t>全　　体</t>
    <rPh sb="0" eb="1">
      <t>ゼン</t>
    </rPh>
    <rPh sb="3" eb="4">
      <t>カラダ</t>
    </rPh>
    <phoneticPr fontId="21"/>
  </si>
  <si>
    <t>平均定員</t>
    <rPh sb="0" eb="2">
      <t>ヘイキン</t>
    </rPh>
    <rPh sb="2" eb="4">
      <t>テイイン</t>
    </rPh>
    <phoneticPr fontId="21"/>
  </si>
  <si>
    <t>特　　　養</t>
    <rPh sb="0" eb="1">
      <t>トク</t>
    </rPh>
    <rPh sb="4" eb="5">
      <t>オサム</t>
    </rPh>
    <phoneticPr fontId="21"/>
  </si>
  <si>
    <t>短期入所</t>
    <rPh sb="0" eb="2">
      <t>タンキ</t>
    </rPh>
    <rPh sb="2" eb="4">
      <t>ニュウショ</t>
    </rPh>
    <phoneticPr fontId="21"/>
  </si>
  <si>
    <t>計</t>
    <rPh sb="0" eb="1">
      <t>ケイ</t>
    </rPh>
    <phoneticPr fontId="21"/>
  </si>
  <si>
    <t>平均要介護度</t>
    <rPh sb="0" eb="2">
      <t>ヘイキン</t>
    </rPh>
    <rPh sb="2" eb="5">
      <t>ヨウカイゴ</t>
    </rPh>
    <rPh sb="5" eb="6">
      <t>ド</t>
    </rPh>
    <phoneticPr fontId="21"/>
  </si>
  <si>
    <t>勘　定　科　目</t>
    <rPh sb="0" eb="1">
      <t>カン</t>
    </rPh>
    <rPh sb="2" eb="3">
      <t>サダム</t>
    </rPh>
    <rPh sb="4" eb="5">
      <t>カ</t>
    </rPh>
    <rPh sb="6" eb="7">
      <t>メ</t>
    </rPh>
    <phoneticPr fontId="21"/>
  </si>
  <si>
    <t>資産の部</t>
    <rPh sb="0" eb="2">
      <t>シサン</t>
    </rPh>
    <rPh sb="3" eb="4">
      <t>ブ</t>
    </rPh>
    <phoneticPr fontId="21"/>
  </si>
  <si>
    <t>流動資産</t>
    <rPh sb="0" eb="2">
      <t>リュウドウ</t>
    </rPh>
    <rPh sb="2" eb="4">
      <t>シサン</t>
    </rPh>
    <phoneticPr fontId="21"/>
  </si>
  <si>
    <t>上記以外の流動資産</t>
    <rPh sb="0" eb="2">
      <t>ジョウキ</t>
    </rPh>
    <rPh sb="2" eb="4">
      <t>イガイ</t>
    </rPh>
    <rPh sb="5" eb="7">
      <t>リュウドウ</t>
    </rPh>
    <rPh sb="7" eb="9">
      <t>シサン</t>
    </rPh>
    <phoneticPr fontId="21"/>
  </si>
  <si>
    <t>固定資産</t>
    <rPh sb="0" eb="2">
      <t>コテイ</t>
    </rPh>
    <rPh sb="2" eb="4">
      <t>シサン</t>
    </rPh>
    <phoneticPr fontId="21"/>
  </si>
  <si>
    <t>基本財産</t>
    <rPh sb="0" eb="2">
      <t>キホン</t>
    </rPh>
    <rPh sb="2" eb="4">
      <t>ザイサン</t>
    </rPh>
    <phoneticPr fontId="21"/>
  </si>
  <si>
    <t>土地</t>
    <rPh sb="0" eb="2">
      <t>トチ</t>
    </rPh>
    <phoneticPr fontId="21"/>
  </si>
  <si>
    <t>建物</t>
    <rPh sb="0" eb="2">
      <t>タテモノ</t>
    </rPh>
    <phoneticPr fontId="21"/>
  </si>
  <si>
    <t>その他の固定資産</t>
    <rPh sb="2" eb="3">
      <t>タ</t>
    </rPh>
    <rPh sb="4" eb="6">
      <t>コテイ</t>
    </rPh>
    <rPh sb="6" eb="8">
      <t>シサン</t>
    </rPh>
    <phoneticPr fontId="21"/>
  </si>
  <si>
    <t>構築物等</t>
    <rPh sb="0" eb="3">
      <t>コウチクブツ</t>
    </rPh>
    <rPh sb="3" eb="4">
      <t>トウ</t>
    </rPh>
    <phoneticPr fontId="21"/>
  </si>
  <si>
    <t>投資有価証券</t>
    <rPh sb="0" eb="2">
      <t>トウシ</t>
    </rPh>
    <rPh sb="2" eb="4">
      <t>ユウカ</t>
    </rPh>
    <rPh sb="4" eb="6">
      <t>ショウケン</t>
    </rPh>
    <phoneticPr fontId="21"/>
  </si>
  <si>
    <t>上記以外のその他の固定資産</t>
    <rPh sb="0" eb="2">
      <t>ジョウキ</t>
    </rPh>
    <rPh sb="2" eb="4">
      <t>イガイ</t>
    </rPh>
    <rPh sb="7" eb="8">
      <t>タ</t>
    </rPh>
    <rPh sb="9" eb="11">
      <t>コテイ</t>
    </rPh>
    <rPh sb="11" eb="13">
      <t>シサン</t>
    </rPh>
    <phoneticPr fontId="21"/>
  </si>
  <si>
    <t>負債の部</t>
    <rPh sb="0" eb="2">
      <t>フサイ</t>
    </rPh>
    <rPh sb="3" eb="4">
      <t>ブ</t>
    </rPh>
    <phoneticPr fontId="21"/>
  </si>
  <si>
    <t>流動負債</t>
    <rPh sb="0" eb="2">
      <t>リュウドウ</t>
    </rPh>
    <rPh sb="2" eb="4">
      <t>フサイ</t>
    </rPh>
    <phoneticPr fontId="21"/>
  </si>
  <si>
    <t>上記以外の流動負債</t>
    <rPh sb="0" eb="2">
      <t>ジョウキ</t>
    </rPh>
    <rPh sb="2" eb="4">
      <t>イガイ</t>
    </rPh>
    <rPh sb="5" eb="7">
      <t>リュウドウ</t>
    </rPh>
    <rPh sb="7" eb="9">
      <t>フサイ</t>
    </rPh>
    <phoneticPr fontId="21"/>
  </si>
  <si>
    <t>固定負債</t>
    <rPh sb="0" eb="2">
      <t>コテイ</t>
    </rPh>
    <rPh sb="2" eb="4">
      <t>フサイ</t>
    </rPh>
    <phoneticPr fontId="21"/>
  </si>
  <si>
    <t>設備資金借入金</t>
    <rPh sb="0" eb="2">
      <t>セツビ</t>
    </rPh>
    <rPh sb="2" eb="4">
      <t>シキン</t>
    </rPh>
    <rPh sb="4" eb="6">
      <t>カリイレ</t>
    </rPh>
    <rPh sb="6" eb="7">
      <t>キン</t>
    </rPh>
    <phoneticPr fontId="21"/>
  </si>
  <si>
    <t>退職給与引当金</t>
    <rPh sb="0" eb="2">
      <t>タイショク</t>
    </rPh>
    <rPh sb="2" eb="4">
      <t>キュウヨ</t>
    </rPh>
    <rPh sb="4" eb="6">
      <t>ヒキアテ</t>
    </rPh>
    <rPh sb="6" eb="7">
      <t>キン</t>
    </rPh>
    <phoneticPr fontId="21"/>
  </si>
  <si>
    <t>上記以外の固定負債</t>
    <rPh sb="0" eb="2">
      <t>ジョウキ</t>
    </rPh>
    <rPh sb="2" eb="4">
      <t>イガイ</t>
    </rPh>
    <rPh sb="5" eb="7">
      <t>コテイ</t>
    </rPh>
    <rPh sb="7" eb="9">
      <t>フサイ</t>
    </rPh>
    <phoneticPr fontId="21"/>
  </si>
  <si>
    <t>純資産の部</t>
    <rPh sb="0" eb="3">
      <t>ジュンシサン</t>
    </rPh>
    <rPh sb="4" eb="5">
      <t>ブ</t>
    </rPh>
    <phoneticPr fontId="21"/>
  </si>
  <si>
    <t>基本金</t>
    <rPh sb="0" eb="2">
      <t>キホン</t>
    </rPh>
    <rPh sb="2" eb="3">
      <t>キン</t>
    </rPh>
    <phoneticPr fontId="21"/>
  </si>
  <si>
    <t>１号基本金</t>
    <rPh sb="1" eb="2">
      <t>ゴウ</t>
    </rPh>
    <rPh sb="2" eb="4">
      <t>キホン</t>
    </rPh>
    <rPh sb="4" eb="5">
      <t>キン</t>
    </rPh>
    <phoneticPr fontId="21"/>
  </si>
  <si>
    <t>２号基本金</t>
    <rPh sb="1" eb="2">
      <t>ゴウ</t>
    </rPh>
    <rPh sb="2" eb="4">
      <t>キホン</t>
    </rPh>
    <rPh sb="4" eb="5">
      <t>キン</t>
    </rPh>
    <phoneticPr fontId="21"/>
  </si>
  <si>
    <t>３号基本金</t>
    <rPh sb="1" eb="2">
      <t>ゴウ</t>
    </rPh>
    <rPh sb="2" eb="4">
      <t>キホン</t>
    </rPh>
    <rPh sb="4" eb="5">
      <t>キン</t>
    </rPh>
    <phoneticPr fontId="21"/>
  </si>
  <si>
    <t>国庫補助金等特別積立金</t>
    <rPh sb="0" eb="2">
      <t>コッコ</t>
    </rPh>
    <rPh sb="2" eb="5">
      <t>ホジョキン</t>
    </rPh>
    <rPh sb="5" eb="6">
      <t>トウ</t>
    </rPh>
    <rPh sb="6" eb="8">
      <t>トクベツ</t>
    </rPh>
    <rPh sb="8" eb="10">
      <t>ツミタテ</t>
    </rPh>
    <rPh sb="10" eb="11">
      <t>キン</t>
    </rPh>
    <phoneticPr fontId="21"/>
  </si>
  <si>
    <t>積立金</t>
    <rPh sb="0" eb="2">
      <t>ツミタテ</t>
    </rPh>
    <rPh sb="2" eb="3">
      <t>キン</t>
    </rPh>
    <phoneticPr fontId="21"/>
  </si>
  <si>
    <t>移行時特別積立金</t>
    <rPh sb="0" eb="3">
      <t>イコウジ</t>
    </rPh>
    <rPh sb="3" eb="5">
      <t>トクベツ</t>
    </rPh>
    <rPh sb="5" eb="7">
      <t>ツミタテ</t>
    </rPh>
    <rPh sb="7" eb="8">
      <t>キン</t>
    </rPh>
    <phoneticPr fontId="21"/>
  </si>
  <si>
    <t>上記以外の積立金</t>
    <rPh sb="0" eb="2">
      <t>ジョウキ</t>
    </rPh>
    <rPh sb="2" eb="4">
      <t>イガイ</t>
    </rPh>
    <rPh sb="5" eb="7">
      <t>ツミタテ</t>
    </rPh>
    <rPh sb="7" eb="8">
      <t>キン</t>
    </rPh>
    <phoneticPr fontId="21"/>
  </si>
  <si>
    <t>純資産の部合計</t>
    <rPh sb="0" eb="3">
      <t>ジュンシサン</t>
    </rPh>
    <rPh sb="4" eb="5">
      <t>ブ</t>
    </rPh>
    <rPh sb="5" eb="6">
      <t>アイ</t>
    </rPh>
    <rPh sb="6" eb="7">
      <t>ケイ</t>
    </rPh>
    <phoneticPr fontId="21"/>
  </si>
  <si>
    <t>事業未収金</t>
    <rPh sb="0" eb="2">
      <t>ジギョウ</t>
    </rPh>
    <rPh sb="2" eb="4">
      <t>ミシュウ</t>
    </rPh>
    <rPh sb="4" eb="5">
      <t>キン</t>
    </rPh>
    <phoneticPr fontId="21"/>
  </si>
  <si>
    <t>定期預金</t>
    <rPh sb="0" eb="2">
      <t>テイキ</t>
    </rPh>
    <rPh sb="2" eb="4">
      <t>ヨキン</t>
    </rPh>
    <phoneticPr fontId="21"/>
  </si>
  <si>
    <t>資産の部合計</t>
    <rPh sb="0" eb="2">
      <t>シサン</t>
    </rPh>
    <rPh sb="3" eb="4">
      <t>ブ</t>
    </rPh>
    <rPh sb="4" eb="6">
      <t>ゴウケイ</t>
    </rPh>
    <phoneticPr fontId="21"/>
  </si>
  <si>
    <t>負債の部合計</t>
    <rPh sb="0" eb="2">
      <t>フサイ</t>
    </rPh>
    <rPh sb="3" eb="4">
      <t>ブ</t>
    </rPh>
    <rPh sb="4" eb="6">
      <t>ゴウケイ</t>
    </rPh>
    <phoneticPr fontId="21"/>
  </si>
  <si>
    <t>事業未払金</t>
    <rPh sb="0" eb="2">
      <t>ジギョウ</t>
    </rPh>
    <rPh sb="2" eb="4">
      <t>ミバラ</t>
    </rPh>
    <rPh sb="4" eb="5">
      <t>キン</t>
    </rPh>
    <phoneticPr fontId="21"/>
  </si>
  <si>
    <t>４号基本金（指導指針，旧会計基準）</t>
    <rPh sb="1" eb="2">
      <t>ゴウ</t>
    </rPh>
    <rPh sb="2" eb="4">
      <t>キホン</t>
    </rPh>
    <rPh sb="4" eb="5">
      <t>キン</t>
    </rPh>
    <rPh sb="6" eb="8">
      <t>シドウ</t>
    </rPh>
    <rPh sb="8" eb="10">
      <t>シシン</t>
    </rPh>
    <rPh sb="11" eb="12">
      <t>キュウ</t>
    </rPh>
    <rPh sb="12" eb="14">
      <t>カイケイ</t>
    </rPh>
    <rPh sb="14" eb="16">
      <t>キジュン</t>
    </rPh>
    <phoneticPr fontId="21"/>
  </si>
  <si>
    <t>次期繰越活動増減差額</t>
    <rPh sb="0" eb="2">
      <t>ジキ</t>
    </rPh>
    <rPh sb="2" eb="4">
      <t>クリコシ</t>
    </rPh>
    <rPh sb="4" eb="6">
      <t>カツドウ</t>
    </rPh>
    <rPh sb="6" eb="8">
      <t>ゾウゲン</t>
    </rPh>
    <rPh sb="8" eb="10">
      <t>サガク</t>
    </rPh>
    <phoneticPr fontId="21"/>
  </si>
  <si>
    <t>負債及び純資産の部合計</t>
    <rPh sb="0" eb="2">
      <t>フサイ</t>
    </rPh>
    <rPh sb="2" eb="3">
      <t>オヨ</t>
    </rPh>
    <rPh sb="4" eb="5">
      <t>ジュン</t>
    </rPh>
    <rPh sb="5" eb="7">
      <t>シサン</t>
    </rPh>
    <rPh sb="8" eb="9">
      <t>ブ</t>
    </rPh>
    <rPh sb="9" eb="11">
      <t>ゴウケイ</t>
    </rPh>
    <phoneticPr fontId="21"/>
  </si>
  <si>
    <t>－</t>
  </si>
  <si>
    <t>増　　減
②－①</t>
    <rPh sb="0" eb="1">
      <t>ゾウ</t>
    </rPh>
    <rPh sb="3" eb="4">
      <t>ゲン</t>
    </rPh>
    <phoneticPr fontId="28"/>
  </si>
  <si>
    <t>施設開設後経過年数</t>
    <rPh sb="0" eb="2">
      <t>シセツ</t>
    </rPh>
    <rPh sb="2" eb="4">
      <t>カイセツ</t>
    </rPh>
    <rPh sb="4" eb="5">
      <t>ゴ</t>
    </rPh>
    <rPh sb="5" eb="7">
      <t>ケイカ</t>
    </rPh>
    <rPh sb="7" eb="9">
      <t>ネンスウ</t>
    </rPh>
    <phoneticPr fontId="21"/>
  </si>
  <si>
    <t>☆１　減価償却費の累計額</t>
    <rPh sb="3" eb="5">
      <t>ゲンカ</t>
    </rPh>
    <rPh sb="5" eb="7">
      <t>ショウキャク</t>
    </rPh>
    <rPh sb="7" eb="8">
      <t>ヒ</t>
    </rPh>
    <rPh sb="9" eb="12">
      <t>ルイケイガク</t>
    </rPh>
    <phoneticPr fontId="21"/>
  </si>
  <si>
    <t>☆２　国庫補助金等特別積立金取崩累計額</t>
    <rPh sb="3" eb="5">
      <t>コッコ</t>
    </rPh>
    <rPh sb="5" eb="8">
      <t>ホジョキン</t>
    </rPh>
    <rPh sb="8" eb="9">
      <t>トウ</t>
    </rPh>
    <rPh sb="9" eb="11">
      <t>トクベツ</t>
    </rPh>
    <rPh sb="11" eb="13">
      <t>ツミタテ</t>
    </rPh>
    <rPh sb="13" eb="14">
      <t>キン</t>
    </rPh>
    <rPh sb="14" eb="16">
      <t>トリクズシ</t>
    </rPh>
    <rPh sb="16" eb="19">
      <t>ルイケイガク</t>
    </rPh>
    <phoneticPr fontId="21"/>
  </si>
  <si>
    <t>－</t>
    <phoneticPr fontId="28"/>
  </si>
  <si>
    <t>☆２／☆１</t>
    <phoneticPr fontId="28"/>
  </si>
  <si>
    <t>前年度末①
平成25年3月31日</t>
    <rPh sb="0" eb="3">
      <t>ゼンネンド</t>
    </rPh>
    <rPh sb="3" eb="4">
      <t>マツ</t>
    </rPh>
    <rPh sb="6" eb="8">
      <t>ヘイセイ</t>
    </rPh>
    <rPh sb="10" eb="11">
      <t>ネン</t>
    </rPh>
    <rPh sb="12" eb="13">
      <t>ツキ</t>
    </rPh>
    <rPh sb="15" eb="16">
      <t>ヒ</t>
    </rPh>
    <phoneticPr fontId="28"/>
  </si>
  <si>
    <t>当年度末②
平成26年3月31日</t>
    <rPh sb="0" eb="1">
      <t>トウ</t>
    </rPh>
    <rPh sb="3" eb="4">
      <t>マツ</t>
    </rPh>
    <rPh sb="6" eb="8">
      <t>ヘイセイ</t>
    </rPh>
    <rPh sb="10" eb="11">
      <t>ネン</t>
    </rPh>
    <rPh sb="12" eb="13">
      <t>ツキ</t>
    </rPh>
    <rPh sb="15" eb="16">
      <t>ヒ</t>
    </rPh>
    <phoneticPr fontId="28"/>
  </si>
  <si>
    <t>現金預金</t>
    <rPh sb="0" eb="2">
      <t>ゲンキン</t>
    </rPh>
    <rPh sb="2" eb="4">
      <t>ヨキン</t>
    </rPh>
    <phoneticPr fontId="21"/>
  </si>
  <si>
    <t>有価証券</t>
    <rPh sb="0" eb="2">
      <t>ユウカ</t>
    </rPh>
    <rPh sb="2" eb="4">
      <t>ショウケン</t>
    </rPh>
    <phoneticPr fontId="21"/>
  </si>
  <si>
    <t>事業区分間貸付金</t>
    <rPh sb="0" eb="2">
      <t>ジギョウ</t>
    </rPh>
    <rPh sb="2" eb="4">
      <t>クブン</t>
    </rPh>
    <rPh sb="4" eb="5">
      <t>アイダ</t>
    </rPh>
    <rPh sb="5" eb="7">
      <t>カシツケ</t>
    </rPh>
    <rPh sb="7" eb="8">
      <t>キン</t>
    </rPh>
    <phoneticPr fontId="21"/>
  </si>
  <si>
    <t>拠点区分間貸付金</t>
    <rPh sb="0" eb="2">
      <t>キョテン</t>
    </rPh>
    <rPh sb="2" eb="4">
      <t>クブン</t>
    </rPh>
    <rPh sb="4" eb="5">
      <t>アイダ</t>
    </rPh>
    <rPh sb="5" eb="7">
      <t>カシツケ</t>
    </rPh>
    <rPh sb="7" eb="8">
      <t>キン</t>
    </rPh>
    <phoneticPr fontId="21"/>
  </si>
  <si>
    <t>事業区分間長期貸付金</t>
    <rPh sb="0" eb="2">
      <t>ジギョウ</t>
    </rPh>
    <rPh sb="2" eb="4">
      <t>クブン</t>
    </rPh>
    <rPh sb="4" eb="5">
      <t>アイダ</t>
    </rPh>
    <rPh sb="5" eb="7">
      <t>チョウキ</t>
    </rPh>
    <rPh sb="7" eb="9">
      <t>カシツケ</t>
    </rPh>
    <rPh sb="9" eb="10">
      <t>キン</t>
    </rPh>
    <phoneticPr fontId="21"/>
  </si>
  <si>
    <t>拠点区分間長期貸付金</t>
    <rPh sb="0" eb="2">
      <t>キョテン</t>
    </rPh>
    <rPh sb="2" eb="4">
      <t>クブン</t>
    </rPh>
    <rPh sb="4" eb="5">
      <t>アイダ</t>
    </rPh>
    <rPh sb="5" eb="7">
      <t>チョウキ</t>
    </rPh>
    <rPh sb="7" eb="9">
      <t>カシツケ</t>
    </rPh>
    <rPh sb="9" eb="10">
      <t>キン</t>
    </rPh>
    <phoneticPr fontId="21"/>
  </si>
  <si>
    <t>移行時特別積立資産</t>
    <rPh sb="0" eb="3">
      <t>イコウジ</t>
    </rPh>
    <rPh sb="3" eb="5">
      <t>トクベツ</t>
    </rPh>
    <rPh sb="5" eb="7">
      <t>ツミタテ</t>
    </rPh>
    <rPh sb="7" eb="9">
      <t>シサン</t>
    </rPh>
    <phoneticPr fontId="21"/>
  </si>
  <si>
    <t>移行時減価償却特別積立資産</t>
    <rPh sb="0" eb="3">
      <t>イコウジ</t>
    </rPh>
    <rPh sb="3" eb="5">
      <t>ゲンカ</t>
    </rPh>
    <rPh sb="5" eb="7">
      <t>ショウキャク</t>
    </rPh>
    <rPh sb="7" eb="9">
      <t>トクベツ</t>
    </rPh>
    <rPh sb="9" eb="11">
      <t>ツミタテ</t>
    </rPh>
    <rPh sb="11" eb="13">
      <t>シサン</t>
    </rPh>
    <phoneticPr fontId="21"/>
  </si>
  <si>
    <t>上記以外の積立資産</t>
    <rPh sb="0" eb="2">
      <t>ジョウキ</t>
    </rPh>
    <rPh sb="2" eb="4">
      <t>イガイ</t>
    </rPh>
    <rPh sb="5" eb="7">
      <t>ツミタテ</t>
    </rPh>
    <rPh sb="7" eb="9">
      <t>シサン</t>
    </rPh>
    <phoneticPr fontId="21"/>
  </si>
  <si>
    <t>短期運営資金借入金</t>
    <rPh sb="0" eb="2">
      <t>タンキ</t>
    </rPh>
    <rPh sb="2" eb="4">
      <t>ウンエイ</t>
    </rPh>
    <rPh sb="4" eb="6">
      <t>シキン</t>
    </rPh>
    <rPh sb="6" eb="8">
      <t>カリイレ</t>
    </rPh>
    <rPh sb="8" eb="9">
      <t>キン</t>
    </rPh>
    <phoneticPr fontId="21"/>
  </si>
  <si>
    <t>事業区分間借入金</t>
    <rPh sb="0" eb="2">
      <t>ジギョウ</t>
    </rPh>
    <rPh sb="2" eb="4">
      <t>クブン</t>
    </rPh>
    <rPh sb="4" eb="5">
      <t>アイダ</t>
    </rPh>
    <rPh sb="5" eb="7">
      <t>カリイレ</t>
    </rPh>
    <rPh sb="7" eb="8">
      <t>キン</t>
    </rPh>
    <phoneticPr fontId="21"/>
  </si>
  <si>
    <t>拠点区分間借入金</t>
    <rPh sb="0" eb="2">
      <t>キョテン</t>
    </rPh>
    <rPh sb="2" eb="4">
      <t>クブン</t>
    </rPh>
    <rPh sb="4" eb="5">
      <t>アイダ</t>
    </rPh>
    <rPh sb="5" eb="7">
      <t>カリイレ</t>
    </rPh>
    <rPh sb="7" eb="8">
      <t>キン</t>
    </rPh>
    <phoneticPr fontId="21"/>
  </si>
  <si>
    <t>長期運営資金借入金</t>
    <rPh sb="0" eb="2">
      <t>チョウキ</t>
    </rPh>
    <rPh sb="2" eb="4">
      <t>ウンエイ</t>
    </rPh>
    <rPh sb="4" eb="6">
      <t>シキン</t>
    </rPh>
    <rPh sb="6" eb="8">
      <t>カリイレ</t>
    </rPh>
    <rPh sb="8" eb="9">
      <t>キン</t>
    </rPh>
    <phoneticPr fontId="21"/>
  </si>
  <si>
    <t>事業区分間長期借入金</t>
    <rPh sb="0" eb="2">
      <t>ジギョウ</t>
    </rPh>
    <rPh sb="2" eb="4">
      <t>クブン</t>
    </rPh>
    <rPh sb="4" eb="5">
      <t>アイダ</t>
    </rPh>
    <rPh sb="5" eb="7">
      <t>チョウキ</t>
    </rPh>
    <rPh sb="7" eb="9">
      <t>カリイレ</t>
    </rPh>
    <rPh sb="9" eb="10">
      <t>キン</t>
    </rPh>
    <phoneticPr fontId="21"/>
  </si>
  <si>
    <t>拠点区分間長期借入金</t>
    <rPh sb="0" eb="2">
      <t>キョテン</t>
    </rPh>
    <rPh sb="2" eb="4">
      <t>クブン</t>
    </rPh>
    <rPh sb="4" eb="5">
      <t>アイダ</t>
    </rPh>
    <rPh sb="5" eb="7">
      <t>チョウキ</t>
    </rPh>
    <rPh sb="7" eb="9">
      <t>カリイレ</t>
    </rPh>
    <rPh sb="9" eb="10">
      <t>キン</t>
    </rPh>
    <phoneticPr fontId="21"/>
  </si>
  <si>
    <t>21年7ヶ月</t>
    <rPh sb="2" eb="3">
      <t>ネン</t>
    </rPh>
    <rPh sb="5" eb="6">
      <t>ゲツ</t>
    </rPh>
    <phoneticPr fontId="28"/>
  </si>
  <si>
    <t>付表-８</t>
    <rPh sb="0" eb="2">
      <t>フヒョウ</t>
    </rPh>
    <phoneticPr fontId="28"/>
  </si>
  <si>
    <t>設備資金当初借入額（仮）</t>
    <rPh sb="0" eb="2">
      <t>セツビ</t>
    </rPh>
    <rPh sb="2" eb="4">
      <t>シキン</t>
    </rPh>
    <rPh sb="4" eb="6">
      <t>トウショ</t>
    </rPh>
    <rPh sb="6" eb="9">
      <t>カリイレガク</t>
    </rPh>
    <rPh sb="10" eb="11">
      <t>カリ</t>
    </rPh>
    <phoneticPr fontId="28"/>
  </si>
  <si>
    <t>設備資金借入金償還額</t>
    <rPh sb="0" eb="2">
      <t>セツビ</t>
    </rPh>
    <rPh sb="2" eb="4">
      <t>シキン</t>
    </rPh>
    <rPh sb="4" eb="7">
      <t>カリイレキン</t>
    </rPh>
    <rPh sb="7" eb="10">
      <t>ショウカンガク</t>
    </rPh>
    <phoneticPr fontId="28"/>
  </si>
  <si>
    <t>自己金融積立資産</t>
    <rPh sb="0" eb="2">
      <t>ジコ</t>
    </rPh>
    <rPh sb="2" eb="4">
      <t>キンユウ</t>
    </rPh>
    <rPh sb="4" eb="6">
      <t>ツミタテ</t>
    </rPh>
    <rPh sb="6" eb="8">
      <t>シサン</t>
    </rPh>
    <phoneticPr fontId="28"/>
  </si>
  <si>
    <t>補助率低下準備要積立額</t>
    <rPh sb="0" eb="3">
      <t>ホジョリツ</t>
    </rPh>
    <rPh sb="3" eb="5">
      <t>テイカ</t>
    </rPh>
    <rPh sb="5" eb="7">
      <t>ジュンビ</t>
    </rPh>
    <rPh sb="7" eb="8">
      <t>ヨウ</t>
    </rPh>
    <rPh sb="8" eb="11">
      <t>ツミタテガク</t>
    </rPh>
    <phoneticPr fontId="28"/>
  </si>
  <si>
    <t>（４＋６）更新資金準備積立金</t>
    <rPh sb="5" eb="7">
      <t>コウシン</t>
    </rPh>
    <rPh sb="7" eb="9">
      <t>シキン</t>
    </rPh>
    <rPh sb="9" eb="11">
      <t>ジュンビ</t>
    </rPh>
    <rPh sb="11" eb="14">
      <t>ツミタテキン</t>
    </rPh>
    <phoneticPr fontId="28"/>
  </si>
  <si>
    <t>人件費比率　63.7％</t>
    <rPh sb="0" eb="3">
      <t>ジンケンヒ</t>
    </rPh>
    <rPh sb="3" eb="5">
      <t>ヒリツ</t>
    </rPh>
    <phoneticPr fontId="28"/>
  </si>
  <si>
    <t>正味減価償却費率　95.8％</t>
    <rPh sb="0" eb="2">
      <t>ショウミ</t>
    </rPh>
    <rPh sb="2" eb="4">
      <t>ゲンカ</t>
    </rPh>
    <rPh sb="4" eb="7">
      <t>ショウキャクヒ</t>
    </rPh>
    <rPh sb="7" eb="8">
      <t>リツ</t>
    </rPh>
    <phoneticPr fontId="28"/>
  </si>
  <si>
    <t>収益単価/人日円</t>
    <rPh sb="0" eb="2">
      <t>シュウエキ</t>
    </rPh>
    <rPh sb="2" eb="4">
      <t>タンカ</t>
    </rPh>
    <rPh sb="5" eb="7">
      <t>ニンニチ</t>
    </rPh>
    <rPh sb="7" eb="8">
      <t>エン</t>
    </rPh>
    <phoneticPr fontId="28"/>
  </si>
  <si>
    <t>運転資金必要額/月円</t>
    <rPh sb="0" eb="2">
      <t>ウンテン</t>
    </rPh>
    <rPh sb="2" eb="4">
      <t>シキン</t>
    </rPh>
    <rPh sb="4" eb="7">
      <t>ヒツヨウガク</t>
    </rPh>
    <rPh sb="8" eb="9">
      <t>ツキ</t>
    </rPh>
    <rPh sb="9" eb="10">
      <t>エン</t>
    </rPh>
    <phoneticPr fontId="28"/>
  </si>
  <si>
    <t>運転資金必要額　2.637月</t>
    <rPh sb="0" eb="2">
      <t>ウンテン</t>
    </rPh>
    <rPh sb="2" eb="4">
      <t>シキン</t>
    </rPh>
    <rPh sb="4" eb="7">
      <t>ヒツヨウガク</t>
    </rPh>
    <rPh sb="13" eb="14">
      <t>ツキ</t>
    </rPh>
    <phoneticPr fontId="28"/>
  </si>
  <si>
    <t>自己負担減価償却累計額</t>
    <rPh sb="0" eb="2">
      <t>ジコ</t>
    </rPh>
    <rPh sb="2" eb="5">
      <t>フタンゲン</t>
    </rPh>
    <rPh sb="5" eb="6">
      <t>カ</t>
    </rPh>
    <rPh sb="6" eb="8">
      <t>ショウキャク</t>
    </rPh>
    <rPh sb="8" eb="11">
      <t>ルイケイガク</t>
    </rPh>
    <phoneticPr fontId="28"/>
  </si>
  <si>
    <t>建物取得価額推計</t>
    <rPh sb="0" eb="2">
      <t>タテモノ</t>
    </rPh>
    <rPh sb="2" eb="4">
      <t>シュトク</t>
    </rPh>
    <rPh sb="4" eb="6">
      <t>カガク</t>
    </rPh>
    <rPh sb="6" eb="8">
      <t>スイケイ</t>
    </rPh>
    <phoneticPr fontId="28"/>
  </si>
  <si>
    <t>（４＋６+7）大規模修繕含む施設整備準備積立金</t>
    <rPh sb="7" eb="10">
      <t>ダイキボ</t>
    </rPh>
    <rPh sb="10" eb="12">
      <t>シュウゼン</t>
    </rPh>
    <rPh sb="12" eb="13">
      <t>フク</t>
    </rPh>
    <rPh sb="14" eb="16">
      <t>シセツ</t>
    </rPh>
    <rPh sb="16" eb="18">
      <t>セイビ</t>
    </rPh>
    <rPh sb="18" eb="20">
      <t>ジュンビ</t>
    </rPh>
    <rPh sb="20" eb="23">
      <t>ツミタテキン</t>
    </rPh>
    <phoneticPr fontId="28"/>
  </si>
  <si>
    <t>Ａ）現金預金・有価証券・積立資産合計有り高</t>
    <rPh sb="2" eb="4">
      <t>ゲンキン</t>
    </rPh>
    <rPh sb="4" eb="6">
      <t>ヨキン</t>
    </rPh>
    <rPh sb="7" eb="9">
      <t>ユウカ</t>
    </rPh>
    <rPh sb="9" eb="11">
      <t>ショウケン</t>
    </rPh>
    <rPh sb="12" eb="14">
      <t>ツミタテ</t>
    </rPh>
    <rPh sb="14" eb="16">
      <t>シサン</t>
    </rPh>
    <rPh sb="16" eb="18">
      <t>ゴウケイ</t>
    </rPh>
    <rPh sb="18" eb="19">
      <t>ア</t>
    </rPh>
    <rPh sb="20" eb="21">
      <t>ダカ</t>
    </rPh>
    <phoneticPr fontId="28"/>
  </si>
  <si>
    <t>Ｃ）余剰現預金＝Ａ－（Ｂ＋４＋６＋７）</t>
    <rPh sb="2" eb="4">
      <t>ヨジョウ</t>
    </rPh>
    <rPh sb="4" eb="7">
      <t>ゲンヨキン</t>
    </rPh>
    <phoneticPr fontId="28"/>
  </si>
  <si>
    <t>（☆１－☆２）</t>
    <phoneticPr fontId="28"/>
  </si>
  <si>
    <t>推計</t>
    <rPh sb="0" eb="2">
      <t>スイケイ</t>
    </rPh>
    <phoneticPr fontId="28"/>
  </si>
  <si>
    <t>（２－ＢＳ残高）</t>
    <rPh sb="5" eb="7">
      <t>ザンダカ</t>
    </rPh>
    <phoneticPr fontId="28"/>
  </si>
  <si>
    <t>（１－３）</t>
    <phoneticPr fontId="28"/>
  </si>
  <si>
    <t>☆１と経過年数から推計</t>
    <rPh sb="3" eb="5">
      <t>ケイカ</t>
    </rPh>
    <rPh sb="5" eb="7">
      <t>ネンスウ</t>
    </rPh>
    <rPh sb="9" eb="11">
      <t>スイケイ</t>
    </rPh>
    <phoneticPr fontId="28"/>
  </si>
  <si>
    <t>（☆1/☆２）と35%の差から推計</t>
    <rPh sb="12" eb="13">
      <t>サ</t>
    </rPh>
    <rPh sb="15" eb="17">
      <t>スイケイ</t>
    </rPh>
    <phoneticPr fontId="28"/>
  </si>
  <si>
    <t>Ｂ）運転資金必要額（収益単価から定員で推計）</t>
    <rPh sb="2" eb="4">
      <t>ウンテン</t>
    </rPh>
    <rPh sb="4" eb="6">
      <t>シキン</t>
    </rPh>
    <rPh sb="6" eb="9">
      <t>ヒツヨウガク</t>
    </rPh>
    <rPh sb="10" eb="12">
      <t>シュウエキ</t>
    </rPh>
    <rPh sb="12" eb="14">
      <t>タンカ</t>
    </rPh>
    <rPh sb="16" eb="18">
      <t>テイイン</t>
    </rPh>
    <rPh sb="19" eb="21">
      <t>スイケイ</t>
    </rPh>
    <phoneticPr fontId="28"/>
  </si>
  <si>
    <t>平均定員　　　85.3人</t>
    <rPh sb="0" eb="2">
      <t>ヘイキン</t>
    </rPh>
    <rPh sb="2" eb="4">
      <t>テイイン</t>
    </rPh>
    <rPh sb="11" eb="12">
      <t>ニン</t>
    </rPh>
    <phoneticPr fontId="28"/>
  </si>
  <si>
    <t>利用率　　　　　95.8％</t>
    <rPh sb="0" eb="3">
      <t>リヨウリツ</t>
    </rPh>
    <phoneticPr fontId="28"/>
  </si>
  <si>
    <t>☆２国庫補助金等特別積立金取崩累計額</t>
    <rPh sb="2" eb="4">
      <t>コッコ</t>
    </rPh>
    <rPh sb="4" eb="7">
      <t>ホジョキン</t>
    </rPh>
    <rPh sb="7" eb="8">
      <t>トウ</t>
    </rPh>
    <rPh sb="8" eb="10">
      <t>トクベツ</t>
    </rPh>
    <rPh sb="10" eb="12">
      <t>ツミタテ</t>
    </rPh>
    <rPh sb="12" eb="13">
      <t>キン</t>
    </rPh>
    <rPh sb="13" eb="15">
      <t>トリクズシ</t>
    </rPh>
    <rPh sb="15" eb="18">
      <t>ルイケイガク</t>
    </rPh>
    <phoneticPr fontId="21"/>
  </si>
  <si>
    <t>☆１減価償却費の累計額</t>
    <phoneticPr fontId="21"/>
  </si>
  <si>
    <t>更新資金準備積立金</t>
    <rPh sb="0" eb="2">
      <t>コウシン</t>
    </rPh>
    <rPh sb="2" eb="4">
      <t>シキン</t>
    </rPh>
    <rPh sb="4" eb="6">
      <t>ジュンビ</t>
    </rPh>
    <rPh sb="6" eb="9">
      <t>ツミタテキン</t>
    </rPh>
    <phoneticPr fontId="28"/>
  </si>
  <si>
    <t>大規模修繕含む施設整備準備積立金</t>
    <rPh sb="0" eb="3">
      <t>ダイキボ</t>
    </rPh>
    <rPh sb="3" eb="5">
      <t>シュウゼン</t>
    </rPh>
    <rPh sb="5" eb="6">
      <t>フク</t>
    </rPh>
    <rPh sb="7" eb="9">
      <t>シセツ</t>
    </rPh>
    <rPh sb="9" eb="11">
      <t>セイビ</t>
    </rPh>
    <rPh sb="11" eb="13">
      <t>ジュンビ</t>
    </rPh>
    <rPh sb="13" eb="16">
      <t>ツミタテキン</t>
    </rPh>
    <phoneticPr fontId="28"/>
  </si>
  <si>
    <t>Ａ）現金預金・有価証券・積立資産合計</t>
    <rPh sb="2" eb="4">
      <t>ゲンキン</t>
    </rPh>
    <rPh sb="4" eb="6">
      <t>ヨキン</t>
    </rPh>
    <rPh sb="7" eb="9">
      <t>ユウカ</t>
    </rPh>
    <rPh sb="9" eb="11">
      <t>ショウケン</t>
    </rPh>
    <rPh sb="12" eb="14">
      <t>ツミタテ</t>
    </rPh>
    <rPh sb="14" eb="16">
      <t>シサン</t>
    </rPh>
    <rPh sb="16" eb="18">
      <t>ゴウケイ</t>
    </rPh>
    <phoneticPr fontId="28"/>
  </si>
  <si>
    <t>設備資金当初借入金額</t>
    <rPh sb="4" eb="6">
      <t>トウショ</t>
    </rPh>
    <rPh sb="9" eb="10">
      <t>ガク</t>
    </rPh>
    <phoneticPr fontId="21"/>
  </si>
  <si>
    <t>設備資金借入金残額</t>
    <rPh sb="0" eb="2">
      <t>セツビ</t>
    </rPh>
    <rPh sb="2" eb="4">
      <t>シキン</t>
    </rPh>
    <rPh sb="4" eb="7">
      <t>カリイレキン</t>
    </rPh>
    <rPh sb="7" eb="8">
      <t>ザン</t>
    </rPh>
    <rPh sb="8" eb="9">
      <t>ガク</t>
    </rPh>
    <phoneticPr fontId="28"/>
  </si>
  <si>
    <t>設備資金借入金償還額</t>
    <phoneticPr fontId="21"/>
  </si>
  <si>
    <t>（４＋６）</t>
    <phoneticPr fontId="21"/>
  </si>
  <si>
    <t>（４＋６+７）</t>
    <phoneticPr fontId="21"/>
  </si>
  <si>
    <t>☆３（☆２／☆１）</t>
    <phoneticPr fontId="21"/>
  </si>
  <si>
    <t>。</t>
    <phoneticPr fontId="21"/>
  </si>
  <si>
    <t>建物等の築後経過年数</t>
    <rPh sb="0" eb="2">
      <t>タテモノ</t>
    </rPh>
    <rPh sb="2" eb="3">
      <t>トウ</t>
    </rPh>
    <rPh sb="4" eb="6">
      <t>チクゴ</t>
    </rPh>
    <rPh sb="6" eb="8">
      <t>ケイカ</t>
    </rPh>
    <rPh sb="8" eb="10">
      <t>ネンスウ</t>
    </rPh>
    <phoneticPr fontId="21"/>
  </si>
  <si>
    <t>21年7ヵ月</t>
    <rPh sb="2" eb="3">
      <t>ネン</t>
    </rPh>
    <rPh sb="5" eb="6">
      <t>ゲツ</t>
    </rPh>
    <phoneticPr fontId="21"/>
  </si>
  <si>
    <t>ただし、以下は施設整備関係の積立必要額を算定するのと止まり、これ以外の経営リスクについては
別途の見込計算をしなければなりません。</t>
    <rPh sb="4" eb="6">
      <t>イカ</t>
    </rPh>
    <rPh sb="7" eb="9">
      <t>シセツ</t>
    </rPh>
    <rPh sb="9" eb="11">
      <t>セイビ</t>
    </rPh>
    <rPh sb="11" eb="13">
      <t>カンケイ</t>
    </rPh>
    <rPh sb="14" eb="16">
      <t>ツミタテ</t>
    </rPh>
    <rPh sb="16" eb="19">
      <t>ヒツヨウガク</t>
    </rPh>
    <rPh sb="20" eb="22">
      <t>サンテイ</t>
    </rPh>
    <rPh sb="26" eb="27">
      <t>ド</t>
    </rPh>
    <rPh sb="32" eb="34">
      <t>イガイ</t>
    </rPh>
    <rPh sb="35" eb="37">
      <t>ケイエイ</t>
    </rPh>
    <rPh sb="46" eb="48">
      <t>ベット</t>
    </rPh>
    <rPh sb="49" eb="51">
      <t>ミコミ</t>
    </rPh>
    <rPh sb="51" eb="53">
      <t>ケイサン</t>
    </rPh>
    <phoneticPr fontId="21"/>
  </si>
  <si>
    <r>
      <t>やってみよう。社会福祉法人の現況認識を深めるために。</t>
    </r>
    <r>
      <rPr>
        <b/>
        <i/>
        <sz val="11"/>
        <rFont val="ＭＳ Ｐゴシック"/>
        <family val="3"/>
        <charset val="128"/>
      </rPr>
      <t>網掛欄に数値を入力してください。</t>
    </r>
    <rPh sb="7" eb="13">
      <t>シ</t>
    </rPh>
    <rPh sb="14" eb="16">
      <t>ゲンキョウ</t>
    </rPh>
    <rPh sb="16" eb="18">
      <t>ニンシキ</t>
    </rPh>
    <rPh sb="19" eb="20">
      <t>フカ</t>
    </rPh>
    <rPh sb="26" eb="28">
      <t>アミカ</t>
    </rPh>
    <rPh sb="28" eb="29">
      <t>ラン</t>
    </rPh>
    <rPh sb="30" eb="32">
      <t>スウチ</t>
    </rPh>
    <rPh sb="33" eb="35">
      <t>ニュウリョク</t>
    </rPh>
    <phoneticPr fontId="21"/>
  </si>
  <si>
    <t>平成25年度決算データによる試算</t>
    <rPh sb="0" eb="2">
      <t>ヘイセイ</t>
    </rPh>
    <rPh sb="4" eb="6">
      <t>ネンド</t>
    </rPh>
    <rPh sb="6" eb="8">
      <t>ケッサン</t>
    </rPh>
    <rPh sb="14" eb="16">
      <t>シサン</t>
    </rPh>
    <phoneticPr fontId="28"/>
  </si>
  <si>
    <t>　　やって見ようシート付</t>
    <rPh sb="5" eb="6">
      <t>ミ</t>
    </rPh>
    <rPh sb="11" eb="12">
      <t>ツキ</t>
    </rPh>
    <phoneticPr fontId="28"/>
  </si>
  <si>
    <t>大規模修繕見込額準備（経過年数/39）</t>
    <rPh sb="0" eb="3">
      <t>ダイキボ</t>
    </rPh>
    <rPh sb="3" eb="5">
      <t>シュウゼン</t>
    </rPh>
    <rPh sb="5" eb="8">
      <t>ミコミガク</t>
    </rPh>
    <rPh sb="8" eb="10">
      <t>ジュンビ</t>
    </rPh>
    <rPh sb="11" eb="13">
      <t>ケイカ</t>
    </rPh>
    <rPh sb="13" eb="15">
      <t>ネンスウ</t>
    </rPh>
    <phoneticPr fontId="28"/>
  </si>
  <si>
    <t>次ページへ続く</t>
    <rPh sb="0" eb="1">
      <t>ジ</t>
    </rPh>
    <rPh sb="5" eb="6">
      <t>ツヅ</t>
    </rPh>
    <phoneticPr fontId="21"/>
  </si>
  <si>
    <t>【注２】：参照貸借対照表上に存在する現金預金及び有価証券及び固定資産の積立預金を合計した金額です。
基本財産とした定期預金及び投資有価証券は含めません。実際の現金預金（流動資産及びその他の固定資産に含まれる預金の合計）を算定して導入します。</t>
    <rPh sb="1" eb="2">
      <t>チュウ</t>
    </rPh>
    <rPh sb="5" eb="7">
      <t>サンショウ</t>
    </rPh>
    <rPh sb="7" eb="9">
      <t>タイシャク</t>
    </rPh>
    <rPh sb="9" eb="12">
      <t>タイショウヒョウ</t>
    </rPh>
    <rPh sb="12" eb="13">
      <t>ジョウ</t>
    </rPh>
    <rPh sb="14" eb="16">
      <t>ソンザイ</t>
    </rPh>
    <rPh sb="18" eb="20">
      <t>ゲンキン</t>
    </rPh>
    <rPh sb="20" eb="22">
      <t>ヨキン</t>
    </rPh>
    <rPh sb="22" eb="23">
      <t>オヨ</t>
    </rPh>
    <rPh sb="24" eb="26">
      <t>ユウカ</t>
    </rPh>
    <rPh sb="26" eb="28">
      <t>ショウケン</t>
    </rPh>
    <rPh sb="28" eb="29">
      <t>オヨ</t>
    </rPh>
    <rPh sb="30" eb="34">
      <t>コテイシサン</t>
    </rPh>
    <rPh sb="35" eb="37">
      <t>ツミタテ</t>
    </rPh>
    <rPh sb="37" eb="39">
      <t>ヨキン</t>
    </rPh>
    <rPh sb="40" eb="42">
      <t>ゴウケイ</t>
    </rPh>
    <rPh sb="44" eb="46">
      <t>キンガク</t>
    </rPh>
    <rPh sb="50" eb="52">
      <t>キホン</t>
    </rPh>
    <rPh sb="52" eb="54">
      <t>ザイサン</t>
    </rPh>
    <rPh sb="57" eb="59">
      <t>テイキ</t>
    </rPh>
    <rPh sb="59" eb="61">
      <t>ヨキン</t>
    </rPh>
    <rPh sb="61" eb="62">
      <t>オヨ</t>
    </rPh>
    <rPh sb="63" eb="65">
      <t>トウシ</t>
    </rPh>
    <rPh sb="65" eb="67">
      <t>ユウカ</t>
    </rPh>
    <rPh sb="67" eb="69">
      <t>ショウケン</t>
    </rPh>
    <rPh sb="70" eb="71">
      <t>フク</t>
    </rPh>
    <rPh sb="76" eb="78">
      <t>ジッサイ</t>
    </rPh>
    <rPh sb="79" eb="81">
      <t>ゲンキン</t>
    </rPh>
    <rPh sb="81" eb="83">
      <t>ヨキン</t>
    </rPh>
    <rPh sb="84" eb="86">
      <t>リュウドウ</t>
    </rPh>
    <rPh sb="86" eb="88">
      <t>シサン</t>
    </rPh>
    <rPh sb="88" eb="89">
      <t>オヨ</t>
    </rPh>
    <rPh sb="92" eb="93">
      <t>タ</t>
    </rPh>
    <rPh sb="94" eb="98">
      <t>コテイシサン</t>
    </rPh>
    <rPh sb="99" eb="100">
      <t>フク</t>
    </rPh>
    <rPh sb="103" eb="105">
      <t>ヨキン</t>
    </rPh>
    <rPh sb="106" eb="108">
      <t>ゴウケイ</t>
    </rPh>
    <rPh sb="110" eb="112">
      <t>サンテイ</t>
    </rPh>
    <rPh sb="114" eb="116">
      <t>ドウニュウ</t>
    </rPh>
    <phoneticPr fontId="21"/>
  </si>
  <si>
    <t>「☆２国庫補助金等特別積立金取崩累計額」は会計基準（又は指導指針）によるもの（補助率比例取崩計算）とします。
旧会計基準の計算による場合の補助率算定は【☆2/☆1】では計算できません。旧会計基準を適用している場合における表中の補助率は当初の施設整備事業の資料によって､償還補助金も含めた補助金総額と補助対象施設整備事業費との比率で算定して下さい。</t>
    <rPh sb="3" eb="5">
      <t>コッコ</t>
    </rPh>
    <rPh sb="5" eb="8">
      <t>ホジョキン</t>
    </rPh>
    <rPh sb="8" eb="9">
      <t>トウ</t>
    </rPh>
    <rPh sb="9" eb="10">
      <t>トク</t>
    </rPh>
    <rPh sb="10" eb="11">
      <t>ベツ</t>
    </rPh>
    <rPh sb="11" eb="14">
      <t>ツミタテキン</t>
    </rPh>
    <rPh sb="14" eb="16">
      <t>トリクズシ</t>
    </rPh>
    <rPh sb="16" eb="19">
      <t>ルイケイガク</t>
    </rPh>
    <rPh sb="21" eb="23">
      <t>カイケイ</t>
    </rPh>
    <rPh sb="23" eb="25">
      <t>キジュン</t>
    </rPh>
    <rPh sb="26" eb="27">
      <t>マタ</t>
    </rPh>
    <rPh sb="28" eb="30">
      <t>シドウ</t>
    </rPh>
    <rPh sb="30" eb="32">
      <t>シシン</t>
    </rPh>
    <rPh sb="39" eb="42">
      <t>ホジョリツ</t>
    </rPh>
    <rPh sb="42" eb="44">
      <t>ヒレイ</t>
    </rPh>
    <rPh sb="44" eb="46">
      <t>トリクズシ</t>
    </rPh>
    <rPh sb="46" eb="48">
      <t>ケイサン</t>
    </rPh>
    <rPh sb="55" eb="56">
      <t>キュウ</t>
    </rPh>
    <rPh sb="56" eb="58">
      <t>カイケイ</t>
    </rPh>
    <rPh sb="58" eb="60">
      <t>キジュン</t>
    </rPh>
    <rPh sb="61" eb="63">
      <t>ケイサン</t>
    </rPh>
    <rPh sb="66" eb="68">
      <t>バアイ</t>
    </rPh>
    <rPh sb="69" eb="72">
      <t>ホジョリツ</t>
    </rPh>
    <rPh sb="72" eb="74">
      <t>サンテイ</t>
    </rPh>
    <rPh sb="84" eb="86">
      <t>ケイサン</t>
    </rPh>
    <rPh sb="92" eb="93">
      <t>キュウ</t>
    </rPh>
    <rPh sb="93" eb="95">
      <t>カイケイ</t>
    </rPh>
    <rPh sb="95" eb="97">
      <t>キジュン</t>
    </rPh>
    <rPh sb="98" eb="100">
      <t>テキヨウ</t>
    </rPh>
    <rPh sb="104" eb="106">
      <t>バアイ</t>
    </rPh>
    <rPh sb="110" eb="112">
      <t>ヒョウチュウ</t>
    </rPh>
    <rPh sb="113" eb="116">
      <t>ホジョリツ</t>
    </rPh>
    <rPh sb="117" eb="119">
      <t>トウショ</t>
    </rPh>
    <rPh sb="120" eb="122">
      <t>シセツ</t>
    </rPh>
    <rPh sb="122" eb="124">
      <t>セイビ</t>
    </rPh>
    <rPh sb="124" eb="126">
      <t>ジギョウ</t>
    </rPh>
    <rPh sb="127" eb="129">
      <t>シリョウ</t>
    </rPh>
    <rPh sb="134" eb="136">
      <t>ショウカン</t>
    </rPh>
    <rPh sb="136" eb="139">
      <t>ホジョキン</t>
    </rPh>
    <rPh sb="140" eb="141">
      <t>フク</t>
    </rPh>
    <rPh sb="143" eb="146">
      <t>ホジョキン</t>
    </rPh>
    <rPh sb="146" eb="148">
      <t>ソウガク</t>
    </rPh>
    <rPh sb="149" eb="151">
      <t>ホジョ</t>
    </rPh>
    <rPh sb="151" eb="153">
      <t>タイショウ</t>
    </rPh>
    <rPh sb="153" eb="155">
      <t>シセツ</t>
    </rPh>
    <rPh sb="155" eb="157">
      <t>セイビ</t>
    </rPh>
    <rPh sb="157" eb="159">
      <t>ジギョウ</t>
    </rPh>
    <rPh sb="159" eb="160">
      <t>ヒ</t>
    </rPh>
    <rPh sb="162" eb="164">
      <t>ヒリツ</t>
    </rPh>
    <rPh sb="165" eb="167">
      <t>サンテイ</t>
    </rPh>
    <rPh sb="169" eb="170">
      <t>クダ</t>
    </rPh>
    <phoneticPr fontId="21"/>
  </si>
  <si>
    <t xml:space="preserve">＜会計基準からの移行における注意事項＞
①介護保険制度導入時の建物減価償却計算の実態
　平成12年の会計基準改正で初めて「減価償却制度」が導入されましたが、重要な固定資産である建物について、耐用年数が長い「建物」と耐用年数が短い「建物付属設備」を区分せず、まとめて39年の耐用年数で減価償却している事例が散見されました。これにより、たとえば、施設整備費総額の30％が建物付属設備である場合、各年度の正しい減価償却費は、一括計算した減価償却費の約150％となるなど、50％近くが過小計上されることになります。その影響額は建物附属設備の耐用年数の間発生することになります。建物附属設備を区分しない場合は区分した正しい計算より減価償却累計額が過小となっていることに注意して、計画的積立必要額の計算においては正しい金額によるなどの調整をすることが望ましいでしょう。（留意点１）。
②国庫補助金等特別積立金の過大計上
　また、新会計基準への移行に際して、きちんとした手続きができない法人への対応として簡便法の採用を厚生省が認めた（社援施第８号通知）結果、大多数の法人がこれを採用しました。その結果、現実の補助金の実質的割合が75％以下の場合でも、形式的に75％を国庫補助金等特別積立金として計算する形で移行したため、実質的に基本金として算定されていなければならなかった金額が国庫補助金等特別積立金として記録され、これを基礎に毎年の取崩額が収益に計上されるという事態が生じています。逆に､償還補助金も含めた現実の補助金の実質的割合が75%を超えていた場合には国庫補助金等特別積立金及び取崩額も過小となります。
この点についても計画的積立必要額の算定において調整することが望ましいでしょう。（留意点２）。
なお、平成12年に指導指針の第3によって移行処理を行った施設、平成16年、17年において会計基準から指導指針に移行し､その際に本件の計算を修正した施設においては②の問題はありません。
</t>
    <rPh sb="1" eb="3">
      <t>カイケイ</t>
    </rPh>
    <rPh sb="3" eb="5">
      <t>キジュン</t>
    </rPh>
    <rPh sb="8" eb="10">
      <t>イコウ</t>
    </rPh>
    <rPh sb="14" eb="16">
      <t>チュウイ</t>
    </rPh>
    <rPh sb="16" eb="18">
      <t>ジコウ</t>
    </rPh>
    <rPh sb="44" eb="46">
      <t>ヘイセイ</t>
    </rPh>
    <rPh sb="48" eb="49">
      <t>ネン</t>
    </rPh>
    <rPh sb="52" eb="54">
      <t>キジュン</t>
    </rPh>
    <rPh sb="54" eb="56">
      <t>カイセイ</t>
    </rPh>
    <rPh sb="57" eb="58">
      <t>ハジ</t>
    </rPh>
    <rPh sb="259" eb="261">
      <t>タテモノ</t>
    </rPh>
    <rPh sb="261" eb="263">
      <t>フゾク</t>
    </rPh>
    <rPh sb="263" eb="265">
      <t>セツビ</t>
    </rPh>
    <rPh sb="266" eb="268">
      <t>タイヨウ</t>
    </rPh>
    <rPh sb="268" eb="270">
      <t>ネンスウ</t>
    </rPh>
    <rPh sb="271" eb="272">
      <t>カン</t>
    </rPh>
    <rPh sb="272" eb="274">
      <t>ハッセイ</t>
    </rPh>
    <rPh sb="284" eb="286">
      <t>タテモノ</t>
    </rPh>
    <rPh sb="286" eb="288">
      <t>フゾク</t>
    </rPh>
    <rPh sb="288" eb="290">
      <t>セツビ</t>
    </rPh>
    <rPh sb="291" eb="293">
      <t>クブン</t>
    </rPh>
    <rPh sb="296" eb="298">
      <t>バアイ</t>
    </rPh>
    <rPh sb="299" eb="301">
      <t>クブン</t>
    </rPh>
    <rPh sb="303" eb="304">
      <t>タダ</t>
    </rPh>
    <rPh sb="306" eb="308">
      <t>ケイサン</t>
    </rPh>
    <rPh sb="314" eb="316">
      <t>ルイケイ</t>
    </rPh>
    <rPh sb="316" eb="317">
      <t>ガク</t>
    </rPh>
    <rPh sb="318" eb="320">
      <t>カショウ</t>
    </rPh>
    <rPh sb="329" eb="331">
      <t>チュウイ</t>
    </rPh>
    <rPh sb="334" eb="337">
      <t>ケイカクテキ</t>
    </rPh>
    <rPh sb="337" eb="339">
      <t>ツミタテ</t>
    </rPh>
    <rPh sb="339" eb="342">
      <t>ヒツヨウガク</t>
    </rPh>
    <rPh sb="343" eb="345">
      <t>ケイサン</t>
    </rPh>
    <rPh sb="350" eb="351">
      <t>タダ</t>
    </rPh>
    <rPh sb="353" eb="355">
      <t>キンガク</t>
    </rPh>
    <rPh sb="361" eb="363">
      <t>チョウセイ</t>
    </rPh>
    <rPh sb="369" eb="370">
      <t>ノゾ</t>
    </rPh>
    <rPh sb="495" eb="497">
      <t>ゲンジツ</t>
    </rPh>
    <rPh sb="636" eb="637">
      <t>ギャク</t>
    </rPh>
    <rPh sb="639" eb="641">
      <t>ショウカン</t>
    </rPh>
    <rPh sb="641" eb="644">
      <t>ホジョキン</t>
    </rPh>
    <rPh sb="645" eb="646">
      <t>フク</t>
    </rPh>
    <rPh sb="648" eb="650">
      <t>ゲンジツ</t>
    </rPh>
    <rPh sb="651" eb="654">
      <t>ホジョキン</t>
    </rPh>
    <rPh sb="655" eb="658">
      <t>ジッシツテキ</t>
    </rPh>
    <rPh sb="658" eb="660">
      <t>ワリアイ</t>
    </rPh>
    <rPh sb="665" eb="666">
      <t>コ</t>
    </rPh>
    <rPh sb="670" eb="672">
      <t>バアイ</t>
    </rPh>
    <rPh sb="674" eb="676">
      <t>コッコ</t>
    </rPh>
    <rPh sb="676" eb="679">
      <t>ホジョキン</t>
    </rPh>
    <rPh sb="679" eb="680">
      <t>トウ</t>
    </rPh>
    <rPh sb="680" eb="682">
      <t>トクベツ</t>
    </rPh>
    <rPh sb="682" eb="685">
      <t>ツミタテキン</t>
    </rPh>
    <rPh sb="685" eb="686">
      <t>オヨ</t>
    </rPh>
    <rPh sb="691" eb="693">
      <t>カショウ</t>
    </rPh>
    <rPh sb="702" eb="703">
      <t>テン</t>
    </rPh>
    <rPh sb="708" eb="711">
      <t>ケイカクテキ</t>
    </rPh>
    <rPh sb="711" eb="713">
      <t>ツミタテ</t>
    </rPh>
    <rPh sb="713" eb="716">
      <t>ヒツヨウガク</t>
    </rPh>
    <rPh sb="717" eb="719">
      <t>サンテイ</t>
    </rPh>
    <rPh sb="723" eb="725">
      <t>チョウセイ</t>
    </rPh>
    <rPh sb="730" eb="731">
      <t>ノゾ</t>
    </rPh>
    <phoneticPr fontId="21"/>
  </si>
  <si>
    <t>【注１】：平均耐用年数は建物39年と建物附属設備約15年の金額構成比加重平均年数28年（注）を使い､経過年数は仮に参照平均貸借対照表の21年7ヵ月を導入しているが、実際には各拠点における建物の築後経過年数を導入して下さい。計算式中の平均耐用年数も保育園・措置施設であれば建物47年と建物附属設備約15年の金額構成比加重平均（30年）で算定する、また、平成19年4月1日以降取得である場合には、減価償却費計算において残存価額を控除しない調整を行うなど平均耐用年数の計算を適宜変更してください。
　　　　　　（注）金額構成を建物区体100、建物附属設備35とした場合の加重平均耐用年数
　　　　　　　　　　　加重平均耐用年数＝１３５／（１００＊1/39年＋３５＊1/15年）＝27.565＝約28年（介護）
　　　　　　　　　　　加重平均耐用年数＝１３５／（１００＊1/47年＋３５＊1/15年）＝30.262＝約30年（保育・措置）</t>
    <rPh sb="1" eb="2">
      <t>チュウ</t>
    </rPh>
    <rPh sb="5" eb="7">
      <t>ヘイキン</t>
    </rPh>
    <rPh sb="7" eb="9">
      <t>タイヨウ</t>
    </rPh>
    <rPh sb="9" eb="11">
      <t>ネンスウ</t>
    </rPh>
    <rPh sb="12" eb="14">
      <t>タテモノ</t>
    </rPh>
    <rPh sb="16" eb="17">
      <t>ネン</t>
    </rPh>
    <rPh sb="18" eb="20">
      <t>タテモノ</t>
    </rPh>
    <rPh sb="20" eb="22">
      <t>フゾク</t>
    </rPh>
    <rPh sb="22" eb="24">
      <t>セツビ</t>
    </rPh>
    <rPh sb="24" eb="25">
      <t>ヤク</t>
    </rPh>
    <rPh sb="27" eb="28">
      <t>ネン</t>
    </rPh>
    <rPh sb="29" eb="31">
      <t>キンガク</t>
    </rPh>
    <rPh sb="31" eb="34">
      <t>コウセイヒ</t>
    </rPh>
    <rPh sb="34" eb="36">
      <t>カジュウ</t>
    </rPh>
    <rPh sb="36" eb="38">
      <t>ヘイキン</t>
    </rPh>
    <rPh sb="38" eb="40">
      <t>ネンスウ</t>
    </rPh>
    <rPh sb="42" eb="43">
      <t>ネン</t>
    </rPh>
    <rPh sb="44" eb="45">
      <t>チュウ</t>
    </rPh>
    <rPh sb="47" eb="48">
      <t>ツカ</t>
    </rPh>
    <rPh sb="50" eb="52">
      <t>ケイカ</t>
    </rPh>
    <rPh sb="52" eb="54">
      <t>ネンスウ</t>
    </rPh>
    <rPh sb="55" eb="56">
      <t>カリ</t>
    </rPh>
    <rPh sb="57" eb="59">
      <t>サンショウ</t>
    </rPh>
    <rPh sb="59" eb="61">
      <t>ヘイキン</t>
    </rPh>
    <rPh sb="61" eb="63">
      <t>タイシャク</t>
    </rPh>
    <rPh sb="63" eb="66">
      <t>タイショウヒョウ</t>
    </rPh>
    <rPh sb="69" eb="70">
      <t>ネン</t>
    </rPh>
    <rPh sb="72" eb="73">
      <t>ゲツ</t>
    </rPh>
    <rPh sb="74" eb="76">
      <t>ドウニュウ</t>
    </rPh>
    <rPh sb="82" eb="84">
      <t>ジッサイ</t>
    </rPh>
    <rPh sb="86" eb="89">
      <t>カクキョテン</t>
    </rPh>
    <rPh sb="93" eb="95">
      <t>タテモノ</t>
    </rPh>
    <rPh sb="96" eb="98">
      <t>チクゴ</t>
    </rPh>
    <rPh sb="98" eb="100">
      <t>ケイカ</t>
    </rPh>
    <rPh sb="100" eb="102">
      <t>ネンスウ</t>
    </rPh>
    <rPh sb="103" eb="105">
      <t>ドウニュウ</t>
    </rPh>
    <rPh sb="107" eb="108">
      <t>クダ</t>
    </rPh>
    <rPh sb="111" eb="113">
      <t>ケイサン</t>
    </rPh>
    <rPh sb="113" eb="114">
      <t>シキ</t>
    </rPh>
    <rPh sb="114" eb="115">
      <t>ナカ</t>
    </rPh>
    <rPh sb="116" eb="118">
      <t>ヘイキン</t>
    </rPh>
    <rPh sb="118" eb="120">
      <t>タイヨウ</t>
    </rPh>
    <rPh sb="120" eb="122">
      <t>ネンスウ</t>
    </rPh>
    <rPh sb="123" eb="126">
      <t>ホイクエン</t>
    </rPh>
    <rPh sb="127" eb="129">
      <t>ソチ</t>
    </rPh>
    <rPh sb="129" eb="131">
      <t>シセツ</t>
    </rPh>
    <rPh sb="135" eb="137">
      <t>タテモノ</t>
    </rPh>
    <rPh sb="139" eb="140">
      <t>ネン</t>
    </rPh>
    <rPh sb="141" eb="143">
      <t>タテモノ</t>
    </rPh>
    <rPh sb="143" eb="145">
      <t>フゾク</t>
    </rPh>
    <rPh sb="145" eb="147">
      <t>セツビ</t>
    </rPh>
    <rPh sb="147" eb="148">
      <t>ヤク</t>
    </rPh>
    <rPh sb="150" eb="151">
      <t>ネン</t>
    </rPh>
    <rPh sb="152" eb="154">
      <t>キンガク</t>
    </rPh>
    <rPh sb="154" eb="157">
      <t>コウセイヒ</t>
    </rPh>
    <rPh sb="157" eb="159">
      <t>カジュウ</t>
    </rPh>
    <rPh sb="159" eb="161">
      <t>ヘイキン</t>
    </rPh>
    <rPh sb="164" eb="165">
      <t>ネン</t>
    </rPh>
    <rPh sb="167" eb="169">
      <t>サンテイ</t>
    </rPh>
    <rPh sb="175" eb="177">
      <t>ヘイセイ</t>
    </rPh>
    <rPh sb="179" eb="180">
      <t>ネン</t>
    </rPh>
    <rPh sb="181" eb="182">
      <t>ガツ</t>
    </rPh>
    <rPh sb="183" eb="184">
      <t>ニチ</t>
    </rPh>
    <rPh sb="184" eb="186">
      <t>イコウ</t>
    </rPh>
    <rPh sb="186" eb="188">
      <t>シュトク</t>
    </rPh>
    <rPh sb="191" eb="193">
      <t>バアイ</t>
    </rPh>
    <rPh sb="196" eb="198">
      <t>ゲンカ</t>
    </rPh>
    <rPh sb="198" eb="201">
      <t>ショウキャクヒ</t>
    </rPh>
    <rPh sb="201" eb="203">
      <t>ケイサン</t>
    </rPh>
    <rPh sb="207" eb="209">
      <t>ザンソン</t>
    </rPh>
    <rPh sb="209" eb="211">
      <t>カガク</t>
    </rPh>
    <rPh sb="212" eb="214">
      <t>コウジョ</t>
    </rPh>
    <rPh sb="217" eb="219">
      <t>チョウセイ</t>
    </rPh>
    <rPh sb="220" eb="221">
      <t>オコナ</t>
    </rPh>
    <rPh sb="224" eb="226">
      <t>ヘイキン</t>
    </rPh>
    <rPh sb="226" eb="228">
      <t>タイヨウ</t>
    </rPh>
    <rPh sb="228" eb="230">
      <t>ネンスウ</t>
    </rPh>
    <rPh sb="231" eb="233">
      <t>ケイサン</t>
    </rPh>
    <rPh sb="234" eb="236">
      <t>テキギ</t>
    </rPh>
    <rPh sb="236" eb="238">
      <t>ヘンコウ</t>
    </rPh>
    <rPh sb="253" eb="254">
      <t>チュウ</t>
    </rPh>
    <rPh sb="348" eb="350">
      <t>カイゴ</t>
    </rPh>
    <phoneticPr fontId="21"/>
  </si>
  <si>
    <t>減価償却自己金融から資金回収している額（１－３）</t>
    <rPh sb="0" eb="2">
      <t>ゲンカ</t>
    </rPh>
    <rPh sb="2" eb="4">
      <t>ショウキャク</t>
    </rPh>
    <rPh sb="4" eb="6">
      <t>ジコ</t>
    </rPh>
    <rPh sb="6" eb="8">
      <t>キンユウ</t>
    </rPh>
    <rPh sb="10" eb="12">
      <t>シキン</t>
    </rPh>
    <rPh sb="12" eb="14">
      <t>カイシュウ</t>
    </rPh>
    <rPh sb="18" eb="19">
      <t>ガク</t>
    </rPh>
    <phoneticPr fontId="28"/>
  </si>
  <si>
    <t>自己金融積立資産（借入金返済後）</t>
    <rPh sb="0" eb="2">
      <t>ジコ</t>
    </rPh>
    <rPh sb="2" eb="4">
      <t>キンユウ</t>
    </rPh>
    <rPh sb="4" eb="6">
      <t>ツミタテ</t>
    </rPh>
    <rPh sb="6" eb="8">
      <t>シサン</t>
    </rPh>
    <rPh sb="9" eb="12">
      <t>カリイレキン</t>
    </rPh>
    <rPh sb="12" eb="14">
      <t>ヘンサイ</t>
    </rPh>
    <rPh sb="14" eb="15">
      <t>ゴ</t>
    </rPh>
    <phoneticPr fontId="28"/>
  </si>
  <si>
    <t>固定資産管理台帳より</t>
    <rPh sb="0" eb="4">
      <t>コテイシサン</t>
    </rPh>
    <rPh sb="4" eb="6">
      <t>カンリ</t>
    </rPh>
    <rPh sb="6" eb="8">
      <t>ダイチョウ</t>
    </rPh>
    <phoneticPr fontId="21"/>
  </si>
  <si>
    <t>（建物取得価額×（☆３－0.35）×（経過年数/28）。現行補助率が35%となる場合を想定して計上。（現行補助率は地域ごとにことなるため調査して算定のこと）
平均耐用年数28は建物39年と附属設備約15年等の金額構成比加重平均した年数。【注１】</t>
    <rPh sb="19" eb="21">
      <t>ケイカ</t>
    </rPh>
    <rPh sb="21" eb="23">
      <t>ネンスウ</t>
    </rPh>
    <rPh sb="28" eb="30">
      <t>ゲンコウ</t>
    </rPh>
    <rPh sb="30" eb="33">
      <t>ホジョリツ</t>
    </rPh>
    <rPh sb="40" eb="42">
      <t>バアイ</t>
    </rPh>
    <rPh sb="43" eb="45">
      <t>ソウテイ</t>
    </rPh>
    <rPh sb="47" eb="49">
      <t>ケイジョウ</t>
    </rPh>
    <rPh sb="51" eb="53">
      <t>ゲンコウ</t>
    </rPh>
    <rPh sb="53" eb="56">
      <t>ホジョリツ</t>
    </rPh>
    <rPh sb="57" eb="59">
      <t>チイキ</t>
    </rPh>
    <rPh sb="68" eb="70">
      <t>チョウサ</t>
    </rPh>
    <rPh sb="72" eb="74">
      <t>サンテイ</t>
    </rPh>
    <rPh sb="119" eb="120">
      <t>チュウ</t>
    </rPh>
    <phoneticPr fontId="28"/>
  </si>
  <si>
    <t>＜正味減価償却費自己金融＞
基本的には、利益がなくても正味減価償却費累計相当額の資金が留保されます。建物（附属設備を含む）の「減価償却費累計額」及び「国庫補助金等特別積立金取崩累計額」は附属明細書「基本財産及びその他の固定資産（有形･無形固定資産）の明細書」から抜粋します。固定資産管理台帳から算定することも可能です。
ただし、設備資金借入金の返済がなされている場合には、正味減価償却費の自己金融資金からも返済されているので留保されるであろう金額から当該借入金返済額を控除します。控除する理由は当該現有建物の設備資金借入金は現有建物の老朽改築時においても同額の借入金を充てるものとして､当該計画的積立必要資産（改築時自己資金必要額）を算定することとしているからです。。
設備資金借入金の当初借入額は当初の施設整備事業報告書又は借入金の返済計画表から確認することができます。
当初借入金額から貸借対照表の設備資金借入金残高を差し引いて経過年数期間の償還金額を算定する場合に、第2号基本金とした金額又は償還補助金がある場合にはその影響を考慮して算定する必要があります。</t>
    <rPh sb="20" eb="22">
      <t>リエキ</t>
    </rPh>
    <rPh sb="50" eb="52">
      <t>タテモノ</t>
    </rPh>
    <rPh sb="53" eb="55">
      <t>フゾク</t>
    </rPh>
    <rPh sb="55" eb="57">
      <t>セツビ</t>
    </rPh>
    <rPh sb="58" eb="59">
      <t>フク</t>
    </rPh>
    <rPh sb="137" eb="141">
      <t>コテイシサン</t>
    </rPh>
    <rPh sb="141" eb="143">
      <t>カンリ</t>
    </rPh>
    <rPh sb="143" eb="145">
      <t>ダイチョウ</t>
    </rPh>
    <rPh sb="147" eb="149">
      <t>サンテイ</t>
    </rPh>
    <rPh sb="154" eb="156">
      <t>カノウ</t>
    </rPh>
    <rPh sb="186" eb="188">
      <t>ショウミ</t>
    </rPh>
    <rPh sb="188" eb="190">
      <t>ゲンカ</t>
    </rPh>
    <rPh sb="190" eb="193">
      <t>ショウキャクヒ</t>
    </rPh>
    <rPh sb="194" eb="196">
      <t>ジコ</t>
    </rPh>
    <rPh sb="196" eb="198">
      <t>キンユウ</t>
    </rPh>
    <rPh sb="198" eb="200">
      <t>シキン</t>
    </rPh>
    <rPh sb="203" eb="205">
      <t>ヘンサイ</t>
    </rPh>
    <rPh sb="212" eb="214">
      <t>リュウホ</t>
    </rPh>
    <rPh sb="221" eb="223">
      <t>キンガク</t>
    </rPh>
    <rPh sb="240" eb="242">
      <t>コウジョ</t>
    </rPh>
    <rPh sb="244" eb="246">
      <t>リユウ</t>
    </rPh>
    <rPh sb="247" eb="249">
      <t>トウガイ</t>
    </rPh>
    <rPh sb="293" eb="295">
      <t>トウガイ</t>
    </rPh>
    <rPh sb="295" eb="298">
      <t>ケイカクテキ</t>
    </rPh>
    <rPh sb="298" eb="300">
      <t>ツミタテ</t>
    </rPh>
    <rPh sb="300" eb="302">
      <t>ヒツヨウ</t>
    </rPh>
    <rPh sb="302" eb="304">
      <t>シサン</t>
    </rPh>
    <rPh sb="305" eb="307">
      <t>カイチク</t>
    </rPh>
    <rPh sb="307" eb="308">
      <t>ジ</t>
    </rPh>
    <rPh sb="308" eb="310">
      <t>ジコ</t>
    </rPh>
    <rPh sb="310" eb="312">
      <t>シキン</t>
    </rPh>
    <rPh sb="312" eb="315">
      <t>ヒツヨウガク</t>
    </rPh>
    <rPh sb="317" eb="319">
      <t>サンテイ</t>
    </rPh>
    <rPh sb="349" eb="351">
      <t>トウショ</t>
    </rPh>
    <rPh sb="352" eb="354">
      <t>シセツ</t>
    </rPh>
    <rPh sb="354" eb="356">
      <t>セイビ</t>
    </rPh>
    <rPh sb="356" eb="358">
      <t>ジギョウ</t>
    </rPh>
    <rPh sb="358" eb="361">
      <t>ホウコクショ</t>
    </rPh>
    <rPh sb="374" eb="376">
      <t>カクニン</t>
    </rPh>
    <rPh sb="387" eb="389">
      <t>トウショ</t>
    </rPh>
    <rPh sb="389" eb="392">
      <t>カリイレキン</t>
    </rPh>
    <rPh sb="392" eb="393">
      <t>ガク</t>
    </rPh>
    <rPh sb="395" eb="397">
      <t>タイシャク</t>
    </rPh>
    <rPh sb="397" eb="400">
      <t>タイショウヒョウ</t>
    </rPh>
    <rPh sb="401" eb="403">
      <t>セツビ</t>
    </rPh>
    <rPh sb="403" eb="405">
      <t>シキン</t>
    </rPh>
    <rPh sb="405" eb="408">
      <t>カリイレキン</t>
    </rPh>
    <rPh sb="408" eb="410">
      <t>ザンダカ</t>
    </rPh>
    <rPh sb="411" eb="412">
      <t>サ</t>
    </rPh>
    <rPh sb="413" eb="414">
      <t>ヒ</t>
    </rPh>
    <rPh sb="416" eb="418">
      <t>ケイカ</t>
    </rPh>
    <rPh sb="418" eb="420">
      <t>ネンスウ</t>
    </rPh>
    <rPh sb="420" eb="422">
      <t>キカン</t>
    </rPh>
    <rPh sb="423" eb="425">
      <t>ショウカン</t>
    </rPh>
    <rPh sb="425" eb="427">
      <t>キンガク</t>
    </rPh>
    <rPh sb="428" eb="430">
      <t>サンテイ</t>
    </rPh>
    <rPh sb="432" eb="434">
      <t>バアイ</t>
    </rPh>
    <rPh sb="436" eb="437">
      <t>ダイ</t>
    </rPh>
    <rPh sb="438" eb="440">
      <t>ゴウキ</t>
    </rPh>
    <rPh sb="440" eb="442">
      <t>ホンキン</t>
    </rPh>
    <rPh sb="445" eb="447">
      <t>キンガク</t>
    </rPh>
    <rPh sb="447" eb="448">
      <t>マタ</t>
    </rPh>
    <rPh sb="449" eb="451">
      <t>ショウカン</t>
    </rPh>
    <rPh sb="451" eb="454">
      <t>ホジョキン</t>
    </rPh>
    <rPh sb="457" eb="459">
      <t>バアイ</t>
    </rPh>
    <rPh sb="463" eb="465">
      <t>エイキョウ</t>
    </rPh>
    <rPh sb="466" eb="468">
      <t>コウリョ</t>
    </rPh>
    <rPh sb="470" eb="472">
      <t>サンテイ</t>
    </rPh>
    <rPh sb="474" eb="476">
      <t>ヒツヨウ</t>
    </rPh>
    <phoneticPr fontId="21"/>
  </si>
  <si>
    <t>＜大規模修繕準備積立金額＞
建物耐用年数の中程で必要となる建物附属設備の更新費用を準備する必要があります。   
大規模修繕が必要となる建物附属設備の取得価額を、本モデルでは建物本体価額の（35%／135%＝26%）で概算の算定をしましたが、実際には附属明細書「基本財産及びその他の固定資産（有形･無形固定資産）の明細書」の基礎となっている固定資産管理台帳から、実際の建物附属設備の取得価額を導くことになります。
本事例では、現時点における大規模修繕の準備積立がどれほど必要かについては、経過年数と建物耐用年数の割合によって準備額を算定していますが､分母となる建物耐用年数は法人の判断で良く建物耐用年数39年に限る必要はありません。
また、地方公共団体において大規模修繕の補助制度がある場合は当該補助金を要積立額から減ずることになります。従って大規模修繕補助制度がある場合、当該補助金を含めた補助率で補助率低下額を計算する必要があることも考慮して下さい。</t>
    <rPh sb="60" eb="62">
      <t>シュウゼン</t>
    </rPh>
    <rPh sb="63" eb="65">
      <t>ヒツヨウ</t>
    </rPh>
    <rPh sb="68" eb="70">
      <t>タテモノ</t>
    </rPh>
    <rPh sb="70" eb="72">
      <t>フゾク</t>
    </rPh>
    <rPh sb="72" eb="74">
      <t>セツビ</t>
    </rPh>
    <rPh sb="75" eb="77">
      <t>シュトク</t>
    </rPh>
    <rPh sb="77" eb="79">
      <t>カガク</t>
    </rPh>
    <rPh sb="81" eb="82">
      <t>ホン</t>
    </rPh>
    <rPh sb="87" eb="89">
      <t>タテモノ</t>
    </rPh>
    <rPh sb="89" eb="91">
      <t>ホンタイ</t>
    </rPh>
    <rPh sb="91" eb="93">
      <t>カガク</t>
    </rPh>
    <rPh sb="109" eb="111">
      <t>ガイサン</t>
    </rPh>
    <rPh sb="112" eb="114">
      <t>サンテイ</t>
    </rPh>
    <rPh sb="121" eb="123">
      <t>ジッサイ</t>
    </rPh>
    <rPh sb="162" eb="164">
      <t>キソ</t>
    </rPh>
    <rPh sb="170" eb="174">
      <t>コテイシサン</t>
    </rPh>
    <rPh sb="174" eb="176">
      <t>カンリ</t>
    </rPh>
    <rPh sb="176" eb="178">
      <t>ダイチョウ</t>
    </rPh>
    <rPh sb="181" eb="183">
      <t>ジッサイ</t>
    </rPh>
    <rPh sb="184" eb="186">
      <t>タテモノ</t>
    </rPh>
    <rPh sb="186" eb="188">
      <t>フゾク</t>
    </rPh>
    <rPh sb="188" eb="190">
      <t>セツビ</t>
    </rPh>
    <rPh sb="191" eb="193">
      <t>シュトク</t>
    </rPh>
    <rPh sb="193" eb="195">
      <t>カガク</t>
    </rPh>
    <rPh sb="196" eb="197">
      <t>ミチビ</t>
    </rPh>
    <rPh sb="207" eb="210">
      <t>ホンジレイ</t>
    </rPh>
    <rPh sb="213" eb="216">
      <t>ゲンジテン</t>
    </rPh>
    <rPh sb="220" eb="223">
      <t>ダイキボ</t>
    </rPh>
    <rPh sb="223" eb="225">
      <t>シュウゼン</t>
    </rPh>
    <rPh sb="226" eb="228">
      <t>ジュンビ</t>
    </rPh>
    <rPh sb="228" eb="230">
      <t>ツミタテ</t>
    </rPh>
    <rPh sb="235" eb="237">
      <t>ヒツヨウ</t>
    </rPh>
    <rPh sb="249" eb="251">
      <t>タテモノ</t>
    </rPh>
    <rPh sb="275" eb="277">
      <t>ブンボ</t>
    </rPh>
    <rPh sb="280" eb="282">
      <t>タテモノ</t>
    </rPh>
    <rPh sb="282" eb="284">
      <t>タイヨウ</t>
    </rPh>
    <rPh sb="284" eb="286">
      <t>ネンスウ</t>
    </rPh>
    <rPh sb="287" eb="289">
      <t>ホウジン</t>
    </rPh>
    <rPh sb="290" eb="292">
      <t>ハンダン</t>
    </rPh>
    <rPh sb="293" eb="294">
      <t>ヨ</t>
    </rPh>
    <rPh sb="295" eb="297">
      <t>タテモノ</t>
    </rPh>
    <rPh sb="297" eb="299">
      <t>タイヨウ</t>
    </rPh>
    <rPh sb="299" eb="301">
      <t>ネンスウ</t>
    </rPh>
    <rPh sb="303" eb="304">
      <t>ネン</t>
    </rPh>
    <rPh sb="305" eb="306">
      <t>カギ</t>
    </rPh>
    <rPh sb="307" eb="309">
      <t>ヒツヨウ</t>
    </rPh>
    <rPh sb="346" eb="348">
      <t>トウガイ</t>
    </rPh>
    <rPh sb="348" eb="351">
      <t>ホジョキン</t>
    </rPh>
    <rPh sb="369" eb="370">
      <t>シタガ</t>
    </rPh>
    <rPh sb="375" eb="377">
      <t>シュウゼン</t>
    </rPh>
    <rPh sb="377" eb="379">
      <t>ホジョ</t>
    </rPh>
    <rPh sb="379" eb="381">
      <t>セイド</t>
    </rPh>
    <rPh sb="384" eb="386">
      <t>バアイ</t>
    </rPh>
    <rPh sb="387" eb="389">
      <t>トウガイ</t>
    </rPh>
    <rPh sb="389" eb="392">
      <t>ホジョキン</t>
    </rPh>
    <rPh sb="393" eb="394">
      <t>フク</t>
    </rPh>
    <rPh sb="396" eb="399">
      <t>ホジョリツ</t>
    </rPh>
    <rPh sb="400" eb="403">
      <t>ホジョリツ</t>
    </rPh>
    <rPh sb="403" eb="405">
      <t>テイカ</t>
    </rPh>
    <rPh sb="405" eb="406">
      <t>ガク</t>
    </rPh>
    <rPh sb="407" eb="409">
      <t>ケイサン</t>
    </rPh>
    <rPh sb="411" eb="413">
      <t>ヒツヨウ</t>
    </rPh>
    <rPh sb="419" eb="421">
      <t>コウリョ</t>
    </rPh>
    <rPh sb="423" eb="424">
      <t>クダ</t>
    </rPh>
    <phoneticPr fontId="21"/>
  </si>
  <si>
    <t xml:space="preserve">＜老朽改築補助率低下額＞
現有建物が老朽化して建て替えが必要となった場合に現有建物の建設時補助率が維持されることを前提として現会計基準の会計処理が定められたものです。しかし、この前提に反して現行の施設整備時の補助率が低下していますし、今後も低下が進む可能性もあり得るといわれています。
現有建物及び建物附属設備の建設に係る補助率は、附属明細書「基本財産及びその他の固定資産（有形･無形固定資産）の明細書」の「取得価額」及び「うち国庫補助金等の額」間の比率です。  （当該現有建物等の補助率を算定する場合には償還補助金も含むことに留意してください。）
これに対して現在の施設整備補助制度は、１床あたりの施設整備補助金の額とされているので、当該補助金額と１床あたりの建築実勢価額の比率が補助率となります。参考事例ではこれを35％と推定して算定していますが、実際には地方自治体の事例ごとに算定する必要があります。
当該補助率低下に備える老朽改築準備を今、どれほど必要かについては、経過年数に応じて準備すべき金額を算定すべきであると考えて、経過年数と建物及び建物附属設備の耐用年数の平均耐用年数28年【注１】との割合により準備額を算定しています。
ただし、平成19年4月1日以降取得の建物については平均耐用年数が約25年となるなど調整が必要です。 
</t>
    <rPh sb="89" eb="91">
      <t>ゼンテイ</t>
    </rPh>
    <rPh sb="92" eb="93">
      <t>ハン</t>
    </rPh>
    <rPh sb="95" eb="97">
      <t>ゲンコウ</t>
    </rPh>
    <rPh sb="98" eb="100">
      <t>シセツ</t>
    </rPh>
    <rPh sb="100" eb="103">
      <t>セイビジ</t>
    </rPh>
    <rPh sb="117" eb="119">
      <t>コンゴ</t>
    </rPh>
    <rPh sb="120" eb="122">
      <t>テイカ</t>
    </rPh>
    <rPh sb="123" eb="124">
      <t>スス</t>
    </rPh>
    <rPh sb="125" eb="128">
      <t>カノウセイ</t>
    </rPh>
    <rPh sb="131" eb="132">
      <t>エ</t>
    </rPh>
    <rPh sb="156" eb="158">
      <t>ケンセツ</t>
    </rPh>
    <rPh sb="159" eb="160">
      <t>カカ</t>
    </rPh>
    <rPh sb="161" eb="164">
      <t>ホジョリツ</t>
    </rPh>
    <rPh sb="204" eb="206">
      <t>シュトク</t>
    </rPh>
    <rPh sb="206" eb="208">
      <t>カガク</t>
    </rPh>
    <rPh sb="209" eb="210">
      <t>オヨ</t>
    </rPh>
    <rPh sb="214" eb="216">
      <t>コッコ</t>
    </rPh>
    <rPh sb="216" eb="219">
      <t>ホジョキン</t>
    </rPh>
    <rPh sb="219" eb="220">
      <t>トウ</t>
    </rPh>
    <rPh sb="221" eb="222">
      <t>ガク</t>
    </rPh>
    <rPh sb="223" eb="224">
      <t>カン</t>
    </rPh>
    <rPh sb="225" eb="227">
      <t>ヒリツ</t>
    </rPh>
    <rPh sb="233" eb="235">
      <t>トウガイ</t>
    </rPh>
    <rPh sb="235" eb="237">
      <t>ゲンユウ</t>
    </rPh>
    <rPh sb="237" eb="239">
      <t>タテモノ</t>
    </rPh>
    <rPh sb="239" eb="240">
      <t>トウ</t>
    </rPh>
    <rPh sb="241" eb="244">
      <t>ホジョリツ</t>
    </rPh>
    <rPh sb="245" eb="247">
      <t>サンテイ</t>
    </rPh>
    <rPh sb="249" eb="251">
      <t>バアイ</t>
    </rPh>
    <rPh sb="253" eb="255">
      <t>ショウカン</t>
    </rPh>
    <rPh sb="255" eb="258">
      <t>ホジョキン</t>
    </rPh>
    <rPh sb="259" eb="260">
      <t>フク</t>
    </rPh>
    <rPh sb="264" eb="266">
      <t>リュウイ</t>
    </rPh>
    <rPh sb="278" eb="279">
      <t>タイ</t>
    </rPh>
    <rPh sb="290" eb="292">
      <t>セイド</t>
    </rPh>
    <rPh sb="308" eb="309">
      <t>ガク</t>
    </rPh>
    <rPh sb="318" eb="320">
      <t>トウガイ</t>
    </rPh>
    <rPh sb="320" eb="323">
      <t>ホジョキン</t>
    </rPh>
    <rPh sb="323" eb="324">
      <t>ガク</t>
    </rPh>
    <rPh sb="341" eb="344">
      <t>ホジョリツ</t>
    </rPh>
    <rPh sb="350" eb="352">
      <t>サンコウ</t>
    </rPh>
    <rPh sb="352" eb="354">
      <t>ジレイ</t>
    </rPh>
    <rPh sb="363" eb="365">
      <t>スイテイ</t>
    </rPh>
    <rPh sb="367" eb="369">
      <t>サンテイ</t>
    </rPh>
    <rPh sb="376" eb="378">
      <t>ジッサイ</t>
    </rPh>
    <rPh sb="380" eb="382">
      <t>チホウ</t>
    </rPh>
    <rPh sb="382" eb="385">
      <t>ジチタイ</t>
    </rPh>
    <rPh sb="386" eb="388">
      <t>ジレイ</t>
    </rPh>
    <rPh sb="391" eb="393">
      <t>サンテイ</t>
    </rPh>
    <rPh sb="395" eb="397">
      <t>ヒツヨウ</t>
    </rPh>
    <rPh sb="404" eb="406">
      <t>トウガイ</t>
    </rPh>
    <rPh sb="406" eb="409">
      <t>ホジョリツ</t>
    </rPh>
    <rPh sb="409" eb="411">
      <t>テイカ</t>
    </rPh>
    <rPh sb="412" eb="413">
      <t>ソナ</t>
    </rPh>
    <rPh sb="415" eb="417">
      <t>ロウキュウ</t>
    </rPh>
    <rPh sb="417" eb="419">
      <t>カイチク</t>
    </rPh>
    <rPh sb="419" eb="421">
      <t>ジュンビ</t>
    </rPh>
    <rPh sb="422" eb="423">
      <t>イマ</t>
    </rPh>
    <rPh sb="428" eb="430">
      <t>ヒツヨウ</t>
    </rPh>
    <rPh sb="442" eb="443">
      <t>オウ</t>
    </rPh>
    <rPh sb="445" eb="447">
      <t>ジュンビ</t>
    </rPh>
    <rPh sb="450" eb="452">
      <t>キンガク</t>
    </rPh>
    <rPh sb="453" eb="455">
      <t>サンテイ</t>
    </rPh>
    <rPh sb="462" eb="463">
      <t>カンガ</t>
    </rPh>
    <rPh sb="466" eb="468">
      <t>ケイカ</t>
    </rPh>
    <rPh sb="468" eb="470">
      <t>ネンスウ</t>
    </rPh>
    <rPh sb="473" eb="474">
      <t>オヨ</t>
    </rPh>
    <rPh sb="495" eb="496">
      <t>ネン</t>
    </rPh>
    <rPh sb="552" eb="553">
      <t>ヤク</t>
    </rPh>
    <rPh sb="561" eb="563">
      <t>チョウセイ</t>
    </rPh>
    <rPh sb="564" eb="566">
      <t>ヒツヨウ</t>
    </rPh>
    <phoneticPr fontId="21"/>
  </si>
  <si>
    <t>（２－設備資金借入金残額）償還補助金による返済額を除く</t>
    <rPh sb="13" eb="15">
      <t>ショウカン</t>
    </rPh>
    <rPh sb="15" eb="18">
      <t>ホジョキン</t>
    </rPh>
    <rPh sb="21" eb="24">
      <t>ヘンサイガク</t>
    </rPh>
    <rPh sb="25" eb="26">
      <t>ノゾ</t>
    </rPh>
    <phoneticPr fontId="21"/>
  </si>
  <si>
    <t>対象施設数</t>
  </si>
  <si>
    <t>　　　　　　　　　　　　　　　　　　　　　平均貸借対照表　＜民設民営施設＞</t>
    <rPh sb="21" eb="23">
      <t>ヘイキン</t>
    </rPh>
    <rPh sb="23" eb="25">
      <t>タイシャク</t>
    </rPh>
    <rPh sb="25" eb="28">
      <t>タイショウヒョウ</t>
    </rPh>
    <rPh sb="30" eb="31">
      <t>ミン</t>
    </rPh>
    <rPh sb="31" eb="32">
      <t>セツ</t>
    </rPh>
    <rPh sb="32" eb="34">
      <t>ミンエイ</t>
    </rPh>
    <rPh sb="34" eb="36">
      <t>シセツ</t>
    </rPh>
    <phoneticPr fontId="21"/>
  </si>
  <si>
    <t>この試算を参考に実額で算定
する必要がある。
「やって見ようシート」付</t>
    <rPh sb="2" eb="4">
      <t>シサン</t>
    </rPh>
    <rPh sb="5" eb="7">
      <t>サンコウ</t>
    </rPh>
    <rPh sb="8" eb="10">
      <t>ジツガク</t>
    </rPh>
    <rPh sb="11" eb="13">
      <t>サンテイ</t>
    </rPh>
    <rPh sb="16" eb="18">
      <t>ヒツヨウ</t>
    </rPh>
    <rPh sb="27" eb="28">
      <t>ミ</t>
    </rPh>
    <rPh sb="34" eb="35">
      <t>ツキ</t>
    </rPh>
    <phoneticPr fontId="28"/>
  </si>
  <si>
    <t>建物取得価額（附属設備含む）</t>
    <rPh sb="0" eb="2">
      <t>タテモノ</t>
    </rPh>
    <rPh sb="2" eb="4">
      <t>シュトク</t>
    </rPh>
    <rPh sb="4" eb="6">
      <t>カガク</t>
    </rPh>
    <rPh sb="7" eb="9">
      <t>フゾク</t>
    </rPh>
    <rPh sb="9" eb="11">
      <t>セツビ</t>
    </rPh>
    <rPh sb="11" eb="12">
      <t>フク</t>
    </rPh>
    <phoneticPr fontId="28"/>
  </si>
  <si>
    <t>☆1と☆２は固定資産管理台帳より（附属明細書「基本財産及びその他の固定資産（有形･無形固定資産）の明細書」から求めることも出来る｡以下同じ。）
☆２には元金償還金補助金を含む</t>
    <rPh sb="6" eb="10">
      <t>コテイシサン</t>
    </rPh>
    <rPh sb="10" eb="12">
      <t>カンリ</t>
    </rPh>
    <rPh sb="12" eb="14">
      <t>ダイチョウ</t>
    </rPh>
    <rPh sb="17" eb="19">
      <t>フゾク</t>
    </rPh>
    <rPh sb="19" eb="22">
      <t>メイサイショ</t>
    </rPh>
    <rPh sb="55" eb="56">
      <t>モト</t>
    </rPh>
    <rPh sb="61" eb="63">
      <t>デキ</t>
    </rPh>
    <rPh sb="65" eb="67">
      <t>イカ</t>
    </rPh>
    <rPh sb="67" eb="68">
      <t>オナ</t>
    </rPh>
    <phoneticPr fontId="21"/>
  </si>
  <si>
    <t>現在の補助率（☆1，☆2から算定）</t>
    <rPh sb="0" eb="2">
      <t>ゲンザイ</t>
    </rPh>
    <rPh sb="3" eb="6">
      <t>ホジョリツ</t>
    </rPh>
    <rPh sb="14" eb="16">
      <t>サンテイ</t>
    </rPh>
    <phoneticPr fontId="21"/>
  </si>
  <si>
    <t>当初の施設整備計画又は返済計画表より</t>
    <rPh sb="0" eb="2">
      <t>トウショ</t>
    </rPh>
    <rPh sb="3" eb="5">
      <t>シセツ</t>
    </rPh>
    <rPh sb="5" eb="7">
      <t>セイビ</t>
    </rPh>
    <rPh sb="7" eb="9">
      <t>ケイカク</t>
    </rPh>
    <rPh sb="9" eb="10">
      <t>マタ</t>
    </rPh>
    <rPh sb="11" eb="13">
      <t>ヘンサイ</t>
    </rPh>
    <rPh sb="13" eb="16">
      <t>ケイカクヒョウ</t>
    </rPh>
    <phoneticPr fontId="21"/>
  </si>
  <si>
    <t>決算書又は借入金附属明細書より</t>
    <rPh sb="0" eb="3">
      <t>ケッサンショ</t>
    </rPh>
    <rPh sb="3" eb="4">
      <t>マタ</t>
    </rPh>
    <rPh sb="5" eb="8">
      <t>カリイレキン</t>
    </rPh>
    <rPh sb="8" eb="10">
      <t>フゾク</t>
    </rPh>
    <rPh sb="10" eb="13">
      <t>メイサイショ</t>
    </rPh>
    <phoneticPr fontId="21"/>
  </si>
  <si>
    <t>貸借対照表から集計（基本財産を除く）【注２】</t>
    <rPh sb="0" eb="2">
      <t>タイシャク</t>
    </rPh>
    <rPh sb="2" eb="5">
      <t>タイショウヒョウ</t>
    </rPh>
    <rPh sb="7" eb="9">
      <t>シュウケイ</t>
    </rPh>
    <rPh sb="10" eb="12">
      <t>キホン</t>
    </rPh>
    <rPh sb="12" eb="14">
      <t>ザイサン</t>
    </rPh>
    <rPh sb="15" eb="16">
      <t>ノゾ</t>
    </rPh>
    <phoneticPr fontId="21"/>
  </si>
  <si>
    <t>Ｂ）運転資金必要額</t>
    <rPh sb="2" eb="4">
      <t>ウンテン</t>
    </rPh>
    <rPh sb="4" eb="6">
      <t>シキン</t>
    </rPh>
    <rPh sb="6" eb="9">
      <t>ヒツヨウガク</t>
    </rPh>
    <phoneticPr fontId="28"/>
  </si>
  <si>
    <t>資金収支計算書から必要額を法人判断で計算のこと。
具体的には事業活動支出の2ヵ月分相当額（2/12）でも良いし、期末必要額としてはこれに上期賞与資金の一部を加えることも妥当。（本事例は仮定した事業活動支出計の2.63/12）</t>
    <rPh sb="0" eb="2">
      <t>シキン</t>
    </rPh>
    <rPh sb="2" eb="4">
      <t>シュウシ</t>
    </rPh>
    <rPh sb="4" eb="7">
      <t>ケイサンショ</t>
    </rPh>
    <rPh sb="9" eb="12">
      <t>ヒツヨウガク</t>
    </rPh>
    <rPh sb="13" eb="15">
      <t>ホウジン</t>
    </rPh>
    <rPh sb="15" eb="17">
      <t>ハンダン</t>
    </rPh>
    <rPh sb="18" eb="20">
      <t>ケイサン</t>
    </rPh>
    <rPh sb="25" eb="28">
      <t>グタイテキ</t>
    </rPh>
    <rPh sb="30" eb="32">
      <t>ジギョウ</t>
    </rPh>
    <rPh sb="32" eb="34">
      <t>カツドウ</t>
    </rPh>
    <rPh sb="34" eb="36">
      <t>シシュツ</t>
    </rPh>
    <rPh sb="39" eb="40">
      <t>ゲツ</t>
    </rPh>
    <rPh sb="40" eb="41">
      <t>ブン</t>
    </rPh>
    <rPh sb="41" eb="44">
      <t>ソウトウガク</t>
    </rPh>
    <rPh sb="52" eb="53">
      <t>ヨ</t>
    </rPh>
    <rPh sb="56" eb="58">
      <t>キマツ</t>
    </rPh>
    <rPh sb="58" eb="61">
      <t>ヒツヨウガク</t>
    </rPh>
    <rPh sb="68" eb="70">
      <t>カミキ</t>
    </rPh>
    <rPh sb="70" eb="72">
      <t>ショウヨ</t>
    </rPh>
    <rPh sb="72" eb="74">
      <t>シキン</t>
    </rPh>
    <rPh sb="75" eb="77">
      <t>イチブ</t>
    </rPh>
    <rPh sb="78" eb="79">
      <t>クワ</t>
    </rPh>
    <rPh sb="84" eb="86">
      <t>ダトウ</t>
    </rPh>
    <rPh sb="88" eb="91">
      <t>ホンジレイ</t>
    </rPh>
    <rPh sb="92" eb="94">
      <t>カテイ</t>
    </rPh>
    <rPh sb="96" eb="98">
      <t>ジギョウ</t>
    </rPh>
    <rPh sb="98" eb="100">
      <t>カツドウ</t>
    </rPh>
    <rPh sb="100" eb="102">
      <t>シシュツ</t>
    </rPh>
    <rPh sb="102" eb="103">
      <t>ケイ</t>
    </rPh>
    <phoneticPr fontId="21"/>
  </si>
  <si>
    <t>（建物取得価額×0.26（＝35/135）×(経過年数/39)）。
（本例は大規模修繕が建物耐用年数内に１回ある前提で算定）</t>
    <rPh sb="35" eb="37">
      <t>ホンレイ</t>
    </rPh>
    <rPh sb="38" eb="41">
      <t>ダイキボ</t>
    </rPh>
    <rPh sb="41" eb="43">
      <t>シュウゼン</t>
    </rPh>
    <rPh sb="44" eb="46">
      <t>タテモノ</t>
    </rPh>
    <rPh sb="46" eb="48">
      <t>タイヨウ</t>
    </rPh>
    <rPh sb="48" eb="50">
      <t>ネンスウ</t>
    </rPh>
    <rPh sb="50" eb="51">
      <t>ナイ</t>
    </rPh>
    <rPh sb="53" eb="54">
      <t>カイ</t>
    </rPh>
    <rPh sb="56" eb="58">
      <t>ゼンテイ</t>
    </rPh>
    <rPh sb="59" eb="61">
      <t>サンテイ</t>
    </rPh>
    <phoneticPr fontId="21"/>
  </si>
  <si>
    <r>
      <t>（10－１１）</t>
    </r>
    <r>
      <rPr>
        <sz val="11"/>
        <rFont val="ＭＳ Ｐゴシック"/>
        <family val="3"/>
        <charset val="128"/>
        <scheme val="major"/>
      </rPr>
      <t>運用指針19において積立金と同額の積立資産を必要とされるので、「Ａ－Ｂ」が事実上の積立限度額となってしまう。</t>
    </r>
    <rPh sb="7" eb="9">
      <t>ウンヨウ</t>
    </rPh>
    <rPh sb="9" eb="11">
      <t>シシン</t>
    </rPh>
    <rPh sb="17" eb="20">
      <t>ツミタテキン</t>
    </rPh>
    <rPh sb="21" eb="23">
      <t>ドウガク</t>
    </rPh>
    <rPh sb="24" eb="26">
      <t>ツミタテ</t>
    </rPh>
    <rPh sb="26" eb="28">
      <t>シサン</t>
    </rPh>
    <rPh sb="29" eb="31">
      <t>ヒツヨウ</t>
    </rPh>
    <rPh sb="44" eb="47">
      <t>ジジツジョウ</t>
    </rPh>
    <rPh sb="48" eb="50">
      <t>ツミタテ</t>
    </rPh>
    <rPh sb="50" eb="53">
      <t>ゲンドガク</t>
    </rPh>
    <phoneticPr fontId="21"/>
  </si>
  <si>
    <t>（12－９）プラスは充足後余剰額、△は積立資産不足額</t>
    <rPh sb="10" eb="12">
      <t>ジュウソク</t>
    </rPh>
    <rPh sb="12" eb="13">
      <t>ゴ</t>
    </rPh>
    <rPh sb="13" eb="15">
      <t>ヨジョウ</t>
    </rPh>
    <rPh sb="15" eb="16">
      <t>ガク</t>
    </rPh>
    <rPh sb="19" eb="21">
      <t>ツミタテ</t>
    </rPh>
    <rPh sb="21" eb="23">
      <t>シサン</t>
    </rPh>
    <rPh sb="23" eb="25">
      <t>ブソク</t>
    </rPh>
    <rPh sb="25" eb="26">
      <t>ガク</t>
    </rPh>
    <phoneticPr fontId="21"/>
  </si>
  <si>
    <t>必要な積立資産の存否（十分か、不足か。）</t>
    <rPh sb="0" eb="2">
      <t>ヒツヨウ</t>
    </rPh>
    <rPh sb="3" eb="5">
      <t>ツミタテ</t>
    </rPh>
    <rPh sb="5" eb="7">
      <t>シサン</t>
    </rPh>
    <rPh sb="8" eb="10">
      <t>ソンピ</t>
    </rPh>
    <rPh sb="11" eb="13">
      <t>ジュウブン</t>
    </rPh>
    <rPh sb="15" eb="17">
      <t>フソク</t>
    </rPh>
    <phoneticPr fontId="28"/>
  </si>
  <si>
    <t>＜施設整備計画における所有資金超過額及び計画的積立必要資産の充足・未充足額算出表＞
　　　（　基本として建物単位に試算するので一般的には拠点区分単位に計算　）</t>
    <rPh sb="1" eb="3">
      <t>シセツ</t>
    </rPh>
    <rPh sb="3" eb="5">
      <t>セイビ</t>
    </rPh>
    <rPh sb="5" eb="7">
      <t>ケイカク</t>
    </rPh>
    <rPh sb="18" eb="20">
      <t>オ</t>
    </rPh>
    <rPh sb="23" eb="25">
      <t>ツミタテ</t>
    </rPh>
    <rPh sb="25" eb="27">
      <t>ヒツヨウ</t>
    </rPh>
    <rPh sb="39" eb="40">
      <t>ヒョウ</t>
    </rPh>
    <rPh sb="47" eb="49">
      <t>キホン</t>
    </rPh>
    <rPh sb="52" eb="54">
      <t>タテモノ</t>
    </rPh>
    <rPh sb="54" eb="56">
      <t>タンイ</t>
    </rPh>
    <rPh sb="57" eb="59">
      <t>シサン</t>
    </rPh>
    <rPh sb="63" eb="66">
      <t>イッパンテキ</t>
    </rPh>
    <rPh sb="68" eb="70">
      <t>キョテン</t>
    </rPh>
    <rPh sb="70" eb="72">
      <t>クブン</t>
    </rPh>
    <rPh sb="72" eb="74">
      <t>タンイ</t>
    </rPh>
    <rPh sb="75" eb="77">
      <t>ケイサン</t>
    </rPh>
    <phoneticPr fontId="21"/>
  </si>
  <si>
    <t>Ｃ）「施設整備積立支出」可能限度額（Ａ－Ｂ）</t>
    <rPh sb="3" eb="5">
      <t>シセツ</t>
    </rPh>
    <rPh sb="5" eb="7">
      <t>セイビ</t>
    </rPh>
    <rPh sb="7" eb="9">
      <t>ツミタテ</t>
    </rPh>
    <rPh sb="9" eb="11">
      <t>シシュツ</t>
    </rPh>
    <rPh sb="12" eb="14">
      <t>カノウ</t>
    </rPh>
    <rPh sb="14" eb="17">
      <t>ゲンドガク</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</si>
</sst>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0;&quot;△ &quot;#,##0.00"/>
    <numFmt numFmtId="178" formatCode="#,##0.0;[Red]\-#,##0.0"/>
    <numFmt numFmtId="179" formatCode="#,##0.000;&quot;△ &quot;#,##0.000"/>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11"/>
      <name val="ＭＳ 明朝"/>
      <family val="1"/>
      <charset val="128"/>
    </font>
    <font>
      <sz val="6"/>
      <name val="ＭＳ 明朝"/>
      <family val="1"/>
      <charset val="128"/>
    </font>
    <font>
      <sz val="12"/>
      <name val="Century"/>
      <family val="1"/>
    </font>
    <font>
      <b/>
      <sz val="18"/>
      <name val="ＭＳ Ｐ明朝"/>
      <family val="1"/>
      <charset val="128"/>
    </font>
    <font>
      <b/>
      <sz val="16"/>
      <name val="ＭＳ Ｐ明朝"/>
      <family val="1"/>
      <charset val="128"/>
    </font>
    <font>
      <b/>
      <u/>
      <sz val="14"/>
      <name val="ＭＳ Ｐゴシック"/>
      <family val="3"/>
      <charset val="128"/>
    </font>
    <font>
      <sz val="12"/>
      <name val="ＭＳ Ｐ明朝"/>
      <family val="1"/>
      <charset val="128"/>
    </font>
    <font>
      <b/>
      <sz val="12"/>
      <name val="ＭＳ Ｐ明朝"/>
      <family val="1"/>
      <charset val="128"/>
    </font>
    <font>
      <sz val="6"/>
      <name val="ＭＳ Ｐゴシック"/>
      <family val="3"/>
      <charset val="128"/>
    </font>
    <font>
      <b/>
      <sz val="12"/>
      <name val="Century"/>
      <family val="1"/>
    </font>
    <font>
      <b/>
      <sz val="14"/>
      <name val="ＭＳ Ｐ明朝"/>
      <family val="1"/>
      <charset val="128"/>
    </font>
    <font>
      <b/>
      <sz val="12"/>
      <color rgb="FFFF0000"/>
      <name val="Century"/>
      <family val="1"/>
    </font>
    <font>
      <sz val="9"/>
      <name val="ＭＳ Ｐ明朝"/>
      <family val="1"/>
      <charset val="128"/>
    </font>
    <font>
      <sz val="11"/>
      <name val="ＭＳ Ｐ明朝"/>
      <family val="1"/>
      <charset val="128"/>
    </font>
    <font>
      <b/>
      <sz val="12"/>
      <color rgb="FF0070C0"/>
      <name val="Century"/>
      <family val="1"/>
    </font>
    <font>
      <b/>
      <sz val="12"/>
      <color rgb="FF0070C0"/>
      <name val="ＭＳ Ｐ明朝"/>
      <family val="1"/>
      <charset val="128"/>
    </font>
    <font>
      <sz val="12"/>
      <color rgb="FF0070C0"/>
      <name val="Century"/>
      <family val="1"/>
    </font>
    <font>
      <b/>
      <sz val="10"/>
      <color rgb="FF0070C0"/>
      <name val="ＭＳ Ｐ明朝"/>
      <family val="1"/>
      <charset val="128"/>
    </font>
    <font>
      <sz val="11"/>
      <name val="ＭＳ Ｐゴシック"/>
      <family val="3"/>
      <charset val="128"/>
      <scheme val="minor"/>
    </font>
    <font>
      <sz val="12"/>
      <name val="ＭＳ Ｐゴシック"/>
      <family val="3"/>
      <charset val="128"/>
      <scheme val="minor"/>
    </font>
    <font>
      <b/>
      <sz val="12"/>
      <name val="ＭＳ Ｐゴシック"/>
      <family val="3"/>
      <charset val="128"/>
    </font>
    <font>
      <sz val="12"/>
      <name val="ＭＳ Ｐゴシック"/>
      <family val="3"/>
      <charset val="128"/>
      <scheme val="major"/>
    </font>
    <font>
      <sz val="11"/>
      <name val="ＭＳ Ｐゴシック"/>
      <family val="3"/>
      <charset val="128"/>
      <scheme val="major"/>
    </font>
    <font>
      <b/>
      <sz val="12"/>
      <name val="ＭＳ Ｐゴシック"/>
      <family val="3"/>
      <charset val="128"/>
      <scheme val="major"/>
    </font>
    <font>
      <i/>
      <sz val="11"/>
      <name val="ＭＳ Ｐゴシック"/>
      <family val="3"/>
      <charset val="128"/>
    </font>
    <font>
      <b/>
      <i/>
      <sz val="11"/>
      <name val="ＭＳ Ｐゴシック"/>
      <family val="3"/>
      <charset val="128"/>
    </font>
    <font>
      <b/>
      <i/>
      <sz val="14"/>
      <name val="ＭＳ Ｐゴシック"/>
      <family val="3"/>
      <charset val="128"/>
    </font>
    <font>
      <sz val="18"/>
      <name val="ＭＳ Ｐ明朝"/>
      <family val="1"/>
      <charset val="128"/>
    </font>
    <font>
      <sz val="20"/>
      <name val="ＭＳ Ｐ明朝"/>
      <family val="1"/>
      <charset val="128"/>
    </font>
    <font>
      <sz val="12"/>
      <color rgb="FFFF0000"/>
      <name val="Century"/>
      <family val="1"/>
    </font>
    <font>
      <b/>
      <sz val="18"/>
      <color rgb="FFFF0000"/>
      <name val="ＭＳ Ｐ明朝"/>
      <family val="1"/>
      <charset val="128"/>
    </font>
    <font>
      <b/>
      <sz val="12"/>
      <color rgb="FFFF0000"/>
      <name val="ＭＳ Ｐ明朝"/>
      <family val="1"/>
      <charset val="128"/>
    </font>
    <font>
      <b/>
      <sz val="11"/>
      <color rgb="FFFF0000"/>
      <name val="ＭＳ Ｐゴシック"/>
      <family val="3"/>
      <charset val="128"/>
    </font>
    <font>
      <b/>
      <sz val="20"/>
      <name val="ＭＳ Ｐ明朝"/>
      <family val="1"/>
      <charset val="128"/>
    </font>
    <font>
      <b/>
      <sz val="11"/>
      <name val="ＭＳ Ｐゴシック"/>
      <family val="3"/>
      <charset val="128"/>
      <scheme val="maj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93">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1" fillId="0" borderId="0">
      <alignment vertical="center"/>
    </xf>
    <xf numFmtId="0" fontId="18"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0"/>
  </cellStyleXfs>
  <cellXfs count="168">
    <xf numFmtId="0" fontId="0" fillId="0" borderId="0" xfId="0"/>
    <xf numFmtId="176" fontId="22" fillId="0" borderId="0" xfId="89" applyNumberFormat="1" applyFont="1" applyFill="1" applyProtection="1"/>
    <xf numFmtId="176" fontId="23" fillId="0" borderId="0" xfId="89" applyNumberFormat="1" applyFont="1" applyFill="1" applyProtection="1"/>
    <xf numFmtId="0" fontId="25" fillId="0" borderId="0" xfId="0" applyFont="1" applyFill="1" applyAlignment="1" applyProtection="1">
      <alignment horizontal="left" vertical="center"/>
    </xf>
    <xf numFmtId="176" fontId="22" fillId="0" borderId="0" xfId="89" applyNumberFormat="1" applyFont="1" applyFill="1" applyAlignment="1" applyProtection="1">
      <alignment vertical="center"/>
    </xf>
    <xf numFmtId="176" fontId="22" fillId="0" borderId="0" xfId="89" applyNumberFormat="1" applyFont="1" applyFill="1" applyBorder="1" applyProtection="1"/>
    <xf numFmtId="176" fontId="26" fillId="0" borderId="0" xfId="89" applyNumberFormat="1" applyFont="1" applyFill="1" applyAlignment="1" applyProtection="1">
      <alignment horizontal="right"/>
    </xf>
    <xf numFmtId="0" fontId="25" fillId="0" borderId="10" xfId="0" applyFont="1" applyFill="1" applyBorder="1" applyAlignment="1" applyProtection="1">
      <alignment horizontal="left" vertical="center"/>
    </xf>
    <xf numFmtId="176" fontId="22" fillId="0" borderId="11" xfId="89" applyNumberFormat="1" applyFont="1" applyFill="1" applyBorder="1" applyProtection="1"/>
    <xf numFmtId="176" fontId="22" fillId="0" borderId="11" xfId="89" applyNumberFormat="1" applyFont="1" applyFill="1" applyBorder="1" applyAlignment="1" applyProtection="1">
      <alignment vertical="center"/>
    </xf>
    <xf numFmtId="176" fontId="22" fillId="0" borderId="12" xfId="89" applyNumberFormat="1" applyFont="1" applyFill="1" applyBorder="1" applyAlignment="1" applyProtection="1">
      <alignment vertical="center"/>
    </xf>
    <xf numFmtId="176" fontId="22" fillId="0" borderId="0" xfId="89" applyNumberFormat="1" applyFont="1" applyFill="1" applyBorder="1" applyAlignment="1" applyProtection="1">
      <alignment horizontal="center"/>
    </xf>
    <xf numFmtId="0" fontId="25" fillId="0" borderId="14" xfId="0" applyFont="1" applyFill="1" applyBorder="1" applyAlignment="1" applyProtection="1">
      <alignment horizontal="left" vertical="center"/>
    </xf>
    <xf numFmtId="176" fontId="22" fillId="0" borderId="15" xfId="89" applyNumberFormat="1" applyFont="1" applyFill="1" applyBorder="1" applyProtection="1"/>
    <xf numFmtId="176" fontId="22" fillId="0" borderId="15" xfId="89" applyNumberFormat="1" applyFont="1" applyFill="1" applyBorder="1" applyAlignment="1" applyProtection="1">
      <alignment vertical="center"/>
    </xf>
    <xf numFmtId="176" fontId="22" fillId="0" borderId="16" xfId="89" applyNumberFormat="1" applyFont="1" applyFill="1" applyBorder="1" applyAlignment="1" applyProtection="1">
      <alignment vertical="center"/>
    </xf>
    <xf numFmtId="0" fontId="25" fillId="0" borderId="17" xfId="0" applyFont="1" applyFill="1" applyBorder="1" applyAlignment="1" applyProtection="1">
      <alignment horizontal="left" vertical="center"/>
    </xf>
    <xf numFmtId="176" fontId="26" fillId="0" borderId="18" xfId="89" applyNumberFormat="1" applyFont="1" applyFill="1" applyBorder="1" applyProtection="1"/>
    <xf numFmtId="176" fontId="22" fillId="0" borderId="18" xfId="89" applyNumberFormat="1" applyFont="1" applyFill="1" applyBorder="1" applyAlignment="1" applyProtection="1">
      <alignment vertical="center"/>
    </xf>
    <xf numFmtId="176" fontId="22" fillId="0" borderId="17" xfId="89" applyNumberFormat="1" applyFont="1" applyFill="1" applyBorder="1" applyProtection="1"/>
    <xf numFmtId="176" fontId="22" fillId="0" borderId="13" xfId="89" applyNumberFormat="1" applyFont="1" applyFill="1" applyBorder="1" applyAlignment="1" applyProtection="1">
      <alignment horizontal="center"/>
    </xf>
    <xf numFmtId="176" fontId="26" fillId="0" borderId="11" xfId="89" applyNumberFormat="1" applyFont="1" applyFill="1" applyBorder="1" applyProtection="1"/>
    <xf numFmtId="176" fontId="26" fillId="0" borderId="19" xfId="89" applyNumberFormat="1" applyFont="1" applyFill="1" applyBorder="1" applyAlignment="1" applyProtection="1">
      <alignment horizontal="center" vertical="center"/>
    </xf>
    <xf numFmtId="176" fontId="22" fillId="0" borderId="20" xfId="89" applyNumberFormat="1" applyFont="1" applyFill="1" applyBorder="1" applyProtection="1"/>
    <xf numFmtId="178" fontId="22" fillId="0" borderId="21" xfId="67" applyNumberFormat="1" applyFont="1" applyFill="1" applyBorder="1" applyAlignment="1" applyProtection="1">
      <alignment horizontal="center"/>
    </xf>
    <xf numFmtId="178" fontId="22" fillId="0" borderId="0" xfId="67" applyNumberFormat="1" applyFont="1" applyFill="1" applyBorder="1" applyAlignment="1" applyProtection="1">
      <alignment horizontal="center"/>
    </xf>
    <xf numFmtId="0" fontId="25" fillId="0" borderId="22" xfId="0" applyFont="1" applyFill="1" applyBorder="1" applyAlignment="1" applyProtection="1">
      <alignment horizontal="left" vertical="center"/>
    </xf>
    <xf numFmtId="176" fontId="22" fillId="0" borderId="0" xfId="89" applyNumberFormat="1" applyFont="1" applyFill="1" applyBorder="1" applyAlignment="1" applyProtection="1">
      <alignment vertical="center"/>
    </xf>
    <xf numFmtId="176" fontId="22" fillId="0" borderId="23" xfId="89" applyNumberFormat="1" applyFont="1" applyFill="1" applyBorder="1" applyAlignment="1" applyProtection="1">
      <alignment vertical="center"/>
    </xf>
    <xf numFmtId="176" fontId="26" fillId="0" borderId="24" xfId="89" applyNumberFormat="1" applyFont="1" applyFill="1" applyBorder="1" applyAlignment="1" applyProtection="1">
      <alignment horizontal="center" vertical="center"/>
    </xf>
    <xf numFmtId="176" fontId="22" fillId="0" borderId="25" xfId="89" applyNumberFormat="1" applyFont="1" applyFill="1" applyBorder="1" applyProtection="1"/>
    <xf numFmtId="178" fontId="22" fillId="0" borderId="26" xfId="67" applyNumberFormat="1" applyFont="1" applyFill="1" applyBorder="1" applyAlignment="1" applyProtection="1">
      <alignment horizontal="center"/>
    </xf>
    <xf numFmtId="176" fontId="26" fillId="0" borderId="27" xfId="89" applyNumberFormat="1" applyFont="1" applyFill="1" applyBorder="1" applyAlignment="1" applyProtection="1">
      <alignment horizontal="center" vertical="center"/>
    </xf>
    <xf numFmtId="176" fontId="22" fillId="0" borderId="28" xfId="89" applyNumberFormat="1" applyFont="1" applyFill="1" applyBorder="1" applyProtection="1"/>
    <xf numFmtId="178" fontId="22" fillId="0" borderId="29" xfId="67" applyNumberFormat="1" applyFont="1" applyFill="1" applyBorder="1" applyAlignment="1" applyProtection="1">
      <alignment horizontal="center"/>
    </xf>
    <xf numFmtId="177" fontId="22" fillId="0" borderId="21" xfId="89" applyNumberFormat="1" applyFont="1" applyFill="1" applyBorder="1" applyAlignment="1" applyProtection="1">
      <alignment horizontal="center"/>
    </xf>
    <xf numFmtId="177" fontId="22" fillId="0" borderId="0" xfId="89" applyNumberFormat="1" applyFont="1" applyFill="1" applyBorder="1" applyAlignment="1" applyProtection="1">
      <alignment horizontal="center"/>
    </xf>
    <xf numFmtId="177" fontId="22" fillId="0" borderId="29" xfId="89" applyNumberFormat="1" applyFont="1" applyFill="1" applyBorder="1" applyAlignment="1" applyProtection="1">
      <alignment horizontal="center"/>
    </xf>
    <xf numFmtId="176" fontId="18" fillId="0" borderId="17" xfId="89" applyNumberFormat="1" applyFont="1" applyFill="1" applyBorder="1" applyProtection="1"/>
    <xf numFmtId="176" fontId="18" fillId="0" borderId="17" xfId="89" applyNumberFormat="1" applyFont="1" applyFill="1" applyBorder="1" applyAlignment="1" applyProtection="1">
      <alignment horizontal="centerContinuous" vertical="center"/>
    </xf>
    <xf numFmtId="176" fontId="22" fillId="0" borderId="18" xfId="89" applyNumberFormat="1" applyFont="1" applyFill="1" applyBorder="1" applyAlignment="1" applyProtection="1">
      <alignment horizontal="centerContinuous" vertical="center"/>
    </xf>
    <xf numFmtId="176" fontId="22" fillId="0" borderId="17" xfId="89" applyNumberFormat="1" applyFont="1" applyFill="1" applyBorder="1" applyAlignment="1" applyProtection="1">
      <alignment horizontal="center" vertical="center"/>
    </xf>
    <xf numFmtId="176" fontId="18" fillId="0" borderId="13" xfId="89" applyNumberFormat="1" applyFont="1" applyFill="1" applyBorder="1" applyAlignment="1" applyProtection="1">
      <alignment horizontal="right"/>
    </xf>
    <xf numFmtId="176" fontId="18" fillId="0" borderId="0" xfId="89" applyNumberFormat="1" applyFont="1" applyFill="1" applyBorder="1" applyAlignment="1" applyProtection="1">
      <alignment horizontal="right"/>
    </xf>
    <xf numFmtId="176" fontId="18" fillId="0" borderId="0" xfId="89" applyNumberFormat="1" applyFont="1" applyFill="1" applyBorder="1" applyAlignment="1" applyProtection="1">
      <alignment vertical="center"/>
    </xf>
    <xf numFmtId="176" fontId="22" fillId="0" borderId="21" xfId="89" applyNumberFormat="1" applyFont="1" applyFill="1" applyBorder="1" applyAlignment="1" applyProtection="1">
      <alignment horizontal="right"/>
    </xf>
    <xf numFmtId="176" fontId="22" fillId="0" borderId="0" xfId="89" applyNumberFormat="1" applyFont="1" applyFill="1" applyBorder="1" applyAlignment="1" applyProtection="1">
      <alignment horizontal="right"/>
    </xf>
    <xf numFmtId="176" fontId="22" fillId="0" borderId="26" xfId="89" applyNumberFormat="1" applyFont="1" applyFill="1" applyBorder="1" applyAlignment="1" applyProtection="1">
      <alignment horizontal="right"/>
      <protection locked="0"/>
    </xf>
    <xf numFmtId="176" fontId="22" fillId="0" borderId="0" xfId="89" applyNumberFormat="1" applyFont="1" applyFill="1" applyBorder="1" applyAlignment="1" applyProtection="1">
      <alignment horizontal="right"/>
      <protection locked="0"/>
    </xf>
    <xf numFmtId="176" fontId="22" fillId="0" borderId="14" xfId="89" applyNumberFormat="1" applyFont="1" applyFill="1" applyBorder="1" applyAlignment="1" applyProtection="1">
      <alignment vertical="center"/>
    </xf>
    <xf numFmtId="176" fontId="18" fillId="0" borderId="15" xfId="89" applyNumberFormat="1" applyFont="1" applyFill="1" applyBorder="1" applyAlignment="1" applyProtection="1">
      <alignment vertical="center"/>
    </xf>
    <xf numFmtId="176" fontId="22" fillId="0" borderId="29" xfId="89" applyNumberFormat="1" applyFont="1" applyFill="1" applyBorder="1" applyAlignment="1" applyProtection="1">
      <alignment horizontal="right"/>
      <protection locked="0"/>
    </xf>
    <xf numFmtId="176" fontId="22" fillId="0" borderId="30" xfId="89" applyNumberFormat="1" applyFont="1" applyFill="1" applyBorder="1" applyProtection="1"/>
    <xf numFmtId="176" fontId="22" fillId="0" borderId="31" xfId="89" applyNumberFormat="1" applyFont="1" applyFill="1" applyBorder="1" applyAlignment="1" applyProtection="1">
      <alignment horizontal="right"/>
    </xf>
    <xf numFmtId="176" fontId="22" fillId="0" borderId="26" xfId="89" applyNumberFormat="1" applyFont="1" applyFill="1" applyBorder="1" applyAlignment="1" applyProtection="1">
      <alignment horizontal="right"/>
    </xf>
    <xf numFmtId="176" fontId="26" fillId="0" borderId="0" xfId="89" applyNumberFormat="1" applyFont="1" applyFill="1" applyBorder="1" applyAlignment="1" applyProtection="1">
      <alignment vertical="center"/>
    </xf>
    <xf numFmtId="176" fontId="22" fillId="0" borderId="32" xfId="89" applyNumberFormat="1" applyFont="1" applyFill="1" applyBorder="1" applyProtection="1"/>
    <xf numFmtId="176" fontId="22" fillId="0" borderId="33" xfId="89" applyNumberFormat="1" applyFont="1" applyFill="1" applyBorder="1" applyAlignment="1" applyProtection="1">
      <alignment horizontal="right"/>
      <protection locked="0"/>
    </xf>
    <xf numFmtId="176" fontId="22" fillId="0" borderId="13" xfId="89" applyNumberFormat="1" applyFont="1" applyFill="1" applyBorder="1" applyAlignment="1" applyProtection="1">
      <alignment horizontal="right"/>
    </xf>
    <xf numFmtId="176" fontId="22" fillId="0" borderId="18" xfId="89" applyNumberFormat="1" applyFont="1" applyFill="1" applyBorder="1" applyProtection="1"/>
    <xf numFmtId="176" fontId="22" fillId="0" borderId="14" xfId="89" applyNumberFormat="1" applyFont="1" applyFill="1" applyBorder="1" applyProtection="1"/>
    <xf numFmtId="176" fontId="22" fillId="0" borderId="16" xfId="89" applyNumberFormat="1" applyFont="1" applyFill="1" applyBorder="1" applyAlignment="1" applyProtection="1">
      <alignment horizontal="right"/>
    </xf>
    <xf numFmtId="176" fontId="18" fillId="0" borderId="14" xfId="89" applyNumberFormat="1" applyFont="1" applyFill="1" applyBorder="1" applyProtection="1"/>
    <xf numFmtId="176" fontId="18" fillId="0" borderId="17" xfId="89" applyNumberFormat="1" applyFont="1" applyFill="1" applyBorder="1" applyAlignment="1" applyProtection="1">
      <alignment horizontal="left"/>
    </xf>
    <xf numFmtId="176" fontId="18" fillId="0" borderId="18" xfId="89" applyNumberFormat="1" applyFont="1" applyFill="1" applyBorder="1" applyAlignment="1" applyProtection="1">
      <alignment horizontal="left"/>
    </xf>
    <xf numFmtId="176" fontId="22" fillId="0" borderId="13" xfId="89" applyNumberFormat="1" applyFont="1" applyFill="1" applyBorder="1" applyAlignment="1" applyProtection="1">
      <alignment horizontal="right"/>
      <protection locked="0"/>
    </xf>
    <xf numFmtId="38" fontId="22" fillId="0" borderId="0" xfId="67" applyFont="1" applyFill="1" applyBorder="1" applyAlignment="1" applyProtection="1">
      <protection locked="0"/>
    </xf>
    <xf numFmtId="176" fontId="22" fillId="0" borderId="13" xfId="89" applyNumberFormat="1" applyFont="1" applyFill="1" applyBorder="1" applyAlignment="1" applyProtection="1">
      <alignment horizontal="center"/>
      <protection locked="0"/>
    </xf>
    <xf numFmtId="176" fontId="18" fillId="0" borderId="18" xfId="89" applyNumberFormat="1" applyFont="1" applyFill="1" applyBorder="1" applyAlignment="1" applyProtection="1">
      <alignment horizontal="right"/>
    </xf>
    <xf numFmtId="176" fontId="26" fillId="0" borderId="13" xfId="89" applyNumberFormat="1" applyFont="1" applyFill="1" applyBorder="1" applyAlignment="1" applyProtection="1">
      <alignment horizontal="center"/>
    </xf>
    <xf numFmtId="176" fontId="24" fillId="0" borderId="0" xfId="89" applyNumberFormat="1" applyFont="1" applyFill="1" applyAlignment="1" applyProtection="1"/>
    <xf numFmtId="176" fontId="26" fillId="0" borderId="25" xfId="89" applyNumberFormat="1" applyFont="1" applyFill="1" applyBorder="1" applyProtection="1"/>
    <xf numFmtId="176" fontId="30" fillId="0" borderId="0" xfId="89" applyNumberFormat="1" applyFont="1" applyFill="1" applyProtection="1"/>
    <xf numFmtId="176" fontId="22" fillId="0" borderId="29" xfId="89" applyNumberFormat="1" applyFont="1" applyFill="1" applyBorder="1" applyAlignment="1" applyProtection="1">
      <alignment horizontal="right"/>
    </xf>
    <xf numFmtId="179" fontId="22" fillId="0" borderId="13" xfId="89" applyNumberFormat="1" applyFont="1" applyFill="1" applyBorder="1" applyAlignment="1" applyProtection="1">
      <alignment horizontal="right"/>
    </xf>
    <xf numFmtId="176" fontId="26" fillId="0" borderId="0" xfId="89" applyNumberFormat="1" applyFont="1" applyFill="1" applyAlignment="1" applyProtection="1">
      <alignment vertical="center"/>
    </xf>
    <xf numFmtId="176" fontId="26" fillId="0" borderId="17" xfId="89" applyNumberFormat="1" applyFont="1" applyFill="1" applyBorder="1" applyAlignment="1" applyProtection="1">
      <alignment vertical="center"/>
    </xf>
    <xf numFmtId="176" fontId="22" fillId="0" borderId="13" xfId="89" applyNumberFormat="1" applyFont="1" applyFill="1" applyBorder="1" applyProtection="1"/>
    <xf numFmtId="176" fontId="31" fillId="0" borderId="0" xfId="89" applyNumberFormat="1" applyFont="1" applyFill="1" applyProtection="1"/>
    <xf numFmtId="176" fontId="22" fillId="0" borderId="0" xfId="89" applyNumberFormat="1" applyFont="1" applyFill="1" applyAlignment="1" applyProtection="1"/>
    <xf numFmtId="0" fontId="0" fillId="0" borderId="0" xfId="0" applyAlignment="1"/>
    <xf numFmtId="176" fontId="26" fillId="0" borderId="0" xfId="89" applyNumberFormat="1" applyFont="1" applyFill="1" applyProtection="1"/>
    <xf numFmtId="176" fontId="22" fillId="0" borderId="10" xfId="89" applyNumberFormat="1" applyFont="1" applyFill="1" applyBorder="1" applyProtection="1"/>
    <xf numFmtId="176" fontId="22" fillId="0" borderId="22" xfId="89" applyNumberFormat="1" applyFont="1" applyFill="1" applyBorder="1" applyProtection="1"/>
    <xf numFmtId="176" fontId="26" fillId="0" borderId="23" xfId="89" applyNumberFormat="1" applyFont="1" applyFill="1" applyBorder="1" applyProtection="1"/>
    <xf numFmtId="176" fontId="32" fillId="0" borderId="23" xfId="89" applyNumberFormat="1" applyFont="1" applyFill="1" applyBorder="1" applyProtection="1"/>
    <xf numFmtId="176" fontId="33" fillId="0" borderId="23" xfId="89" applyNumberFormat="1" applyFont="1" applyFill="1" applyBorder="1" applyProtection="1"/>
    <xf numFmtId="176" fontId="32" fillId="0" borderId="16" xfId="89" applyNumberFormat="1" applyFont="1" applyFill="1" applyBorder="1" applyProtection="1"/>
    <xf numFmtId="176" fontId="29" fillId="0" borderId="0" xfId="89" applyNumberFormat="1" applyFont="1" applyFill="1" applyAlignment="1" applyProtection="1">
      <alignment vertical="center"/>
    </xf>
    <xf numFmtId="176" fontId="27" fillId="0" borderId="0" xfId="89" applyNumberFormat="1" applyFont="1" applyFill="1" applyAlignment="1" applyProtection="1">
      <alignment vertical="center"/>
    </xf>
    <xf numFmtId="176" fontId="29" fillId="0" borderId="0" xfId="89" applyNumberFormat="1" applyFont="1" applyFill="1" applyBorder="1" applyProtection="1"/>
    <xf numFmtId="176" fontId="29" fillId="0" borderId="0" xfId="89" applyNumberFormat="1" applyFont="1" applyFill="1" applyProtection="1"/>
    <xf numFmtId="176" fontId="34" fillId="0" borderId="0" xfId="89" applyNumberFormat="1" applyFont="1" applyFill="1" applyAlignment="1" applyProtection="1">
      <alignment vertical="center"/>
    </xf>
    <xf numFmtId="176" fontId="35" fillId="0" borderId="0" xfId="89" applyNumberFormat="1" applyFont="1" applyFill="1" applyAlignment="1" applyProtection="1">
      <alignment vertical="center"/>
    </xf>
    <xf numFmtId="176" fontId="34" fillId="0" borderId="0" xfId="89" applyNumberFormat="1" applyFont="1" applyFill="1" applyBorder="1" applyProtection="1"/>
    <xf numFmtId="176" fontId="36" fillId="0" borderId="0" xfId="89" applyNumberFormat="1" applyFont="1" applyFill="1" applyProtection="1"/>
    <xf numFmtId="176" fontId="34" fillId="0" borderId="0" xfId="89" applyNumberFormat="1" applyFont="1" applyFill="1" applyProtection="1"/>
    <xf numFmtId="0" fontId="0" fillId="0" borderId="0" xfId="0" applyBorder="1" applyAlignment="1"/>
    <xf numFmtId="176" fontId="26" fillId="0" borderId="13" xfId="89" applyNumberFormat="1" applyFont="1" applyFill="1" applyBorder="1" applyAlignment="1" applyProtection="1">
      <alignment horizontal="center"/>
    </xf>
    <xf numFmtId="176" fontId="33" fillId="0" borderId="12" xfId="89" applyNumberFormat="1" applyFont="1" applyFill="1" applyBorder="1" applyProtection="1"/>
    <xf numFmtId="176" fontId="37" fillId="0" borderId="0" xfId="89" applyNumberFormat="1" applyFont="1" applyFill="1" applyBorder="1" applyProtection="1"/>
    <xf numFmtId="176" fontId="35" fillId="0" borderId="0" xfId="89" applyNumberFormat="1" applyFont="1" applyFill="1" applyProtection="1"/>
    <xf numFmtId="176" fontId="38" fillId="0" borderId="23" xfId="89" applyNumberFormat="1" applyFont="1" applyFill="1" applyBorder="1" applyAlignment="1" applyProtection="1">
      <alignment horizontal="right"/>
    </xf>
    <xf numFmtId="176" fontId="39" fillId="0" borderId="23" xfId="89" applyNumberFormat="1" applyFont="1" applyFill="1" applyBorder="1" applyProtection="1"/>
    <xf numFmtId="176" fontId="18" fillId="0" borderId="0" xfId="89" applyNumberFormat="1" applyFont="1" applyFill="1" applyBorder="1" applyAlignment="1" applyProtection="1">
      <alignment horizontal="left"/>
    </xf>
    <xf numFmtId="0" fontId="0" fillId="0" borderId="0" xfId="0" applyAlignment="1">
      <alignment wrapText="1"/>
    </xf>
    <xf numFmtId="176" fontId="43" fillId="0" borderId="36" xfId="89" applyNumberFormat="1" applyFont="1" applyFill="1" applyBorder="1" applyAlignment="1" applyProtection="1">
      <alignment vertical="center"/>
    </xf>
    <xf numFmtId="0" fontId="42" fillId="0" borderId="0" xfId="0" applyFont="1"/>
    <xf numFmtId="176" fontId="41" fillId="0" borderId="36" xfId="89" applyNumberFormat="1" applyFont="1" applyFill="1" applyBorder="1" applyAlignment="1" applyProtection="1">
      <alignment horizontal="left" vertical="center"/>
    </xf>
    <xf numFmtId="176" fontId="41" fillId="0" borderId="13" xfId="89" applyNumberFormat="1" applyFont="1" applyFill="1" applyBorder="1" applyAlignment="1" applyProtection="1">
      <alignment horizontal="left" vertical="center"/>
    </xf>
    <xf numFmtId="176" fontId="41" fillId="0" borderId="17" xfId="89" applyNumberFormat="1" applyFont="1" applyFill="1" applyBorder="1" applyAlignment="1" applyProtection="1">
      <alignment horizontal="left" vertical="center"/>
    </xf>
    <xf numFmtId="176" fontId="39" fillId="0" borderId="36" xfId="89" applyNumberFormat="1" applyFont="1" applyFill="1" applyBorder="1" applyAlignment="1" applyProtection="1">
      <alignment vertical="center"/>
    </xf>
    <xf numFmtId="176" fontId="43" fillId="24" borderId="36" xfId="89" applyNumberFormat="1" applyFont="1" applyFill="1" applyBorder="1" applyAlignment="1" applyProtection="1">
      <alignment vertical="center"/>
    </xf>
    <xf numFmtId="177" fontId="43" fillId="0" borderId="36" xfId="89" applyNumberFormat="1" applyFont="1" applyFill="1" applyBorder="1" applyAlignment="1" applyProtection="1">
      <alignment vertical="center"/>
    </xf>
    <xf numFmtId="176" fontId="39" fillId="0" borderId="34" xfId="89" applyNumberFormat="1" applyFont="1" applyFill="1" applyBorder="1" applyAlignment="1" applyProtection="1">
      <alignment vertical="center"/>
    </xf>
    <xf numFmtId="176" fontId="39" fillId="0" borderId="35" xfId="89" applyNumberFormat="1" applyFont="1" applyFill="1" applyBorder="1" applyAlignment="1" applyProtection="1">
      <alignment vertical="center"/>
    </xf>
    <xf numFmtId="176" fontId="42" fillId="0" borderId="36" xfId="89" applyNumberFormat="1" applyFont="1" applyFill="1" applyBorder="1" applyAlignment="1" applyProtection="1">
      <alignment horizontal="left" vertical="center" wrapText="1"/>
    </xf>
    <xf numFmtId="176" fontId="42" fillId="0" borderId="36" xfId="89" applyNumberFormat="1" applyFont="1" applyFill="1" applyBorder="1" applyAlignment="1" applyProtection="1">
      <alignment horizontal="left" vertical="center"/>
    </xf>
    <xf numFmtId="0" fontId="42" fillId="0" borderId="36" xfId="0" applyFont="1" applyBorder="1" applyAlignment="1">
      <alignment horizontal="left" vertical="center"/>
    </xf>
    <xf numFmtId="0" fontId="0" fillId="0" borderId="0" xfId="0" applyAlignment="1">
      <alignment horizontal="left" wrapText="1"/>
    </xf>
    <xf numFmtId="0" fontId="44" fillId="0" borderId="0" xfId="0" applyFont="1" applyAlignment="1">
      <alignment horizontal="left" vertical="center"/>
    </xf>
    <xf numFmtId="0" fontId="41" fillId="0" borderId="13" xfId="0" applyFont="1" applyBorder="1" applyAlignment="1">
      <alignment horizontal="left" vertical="center"/>
    </xf>
    <xf numFmtId="176" fontId="43" fillId="24" borderId="36" xfId="89" applyNumberFormat="1" applyFont="1" applyFill="1" applyBorder="1" applyAlignment="1" applyProtection="1">
      <alignment horizontal="center" vertical="center"/>
    </xf>
    <xf numFmtId="176" fontId="43" fillId="0" borderId="36" xfId="89" applyNumberFormat="1" applyFont="1" applyFill="1" applyBorder="1" applyAlignment="1" applyProtection="1">
      <alignment horizontal="left" vertical="center"/>
    </xf>
    <xf numFmtId="0" fontId="43" fillId="0" borderId="36" xfId="89" applyNumberFormat="1" applyFont="1" applyFill="1" applyBorder="1" applyAlignment="1" applyProtection="1">
      <alignment horizontal="left" vertical="center" wrapText="1"/>
    </xf>
    <xf numFmtId="176" fontId="22" fillId="0" borderId="39" xfId="89" applyNumberFormat="1" applyFont="1" applyFill="1" applyBorder="1" applyProtection="1"/>
    <xf numFmtId="176" fontId="22" fillId="0" borderId="40" xfId="89" applyNumberFormat="1" applyFont="1" applyFill="1" applyBorder="1" applyProtection="1"/>
    <xf numFmtId="176" fontId="48" fillId="0" borderId="0" xfId="89" applyNumberFormat="1" applyFont="1" applyFill="1" applyBorder="1" applyProtection="1"/>
    <xf numFmtId="176" fontId="30" fillId="0" borderId="0" xfId="89" applyNumberFormat="1" applyFont="1" applyFill="1" applyBorder="1" applyProtection="1"/>
    <xf numFmtId="176" fontId="47" fillId="0" borderId="0" xfId="89" applyNumberFormat="1" applyFont="1" applyFill="1" applyBorder="1" applyProtection="1"/>
    <xf numFmtId="176" fontId="49" fillId="0" borderId="0" xfId="89" applyNumberFormat="1" applyFont="1" applyFill="1" applyProtection="1"/>
    <xf numFmtId="176" fontId="50" fillId="0" borderId="38" xfId="89" applyNumberFormat="1" applyFont="1" applyFill="1" applyBorder="1" applyProtection="1"/>
    <xf numFmtId="0" fontId="0" fillId="0" borderId="0" xfId="0" applyFont="1" applyAlignment="1">
      <alignment horizontal="left" vertical="center" wrapText="1"/>
    </xf>
    <xf numFmtId="176" fontId="26" fillId="0" borderId="18" xfId="89" applyNumberFormat="1" applyFont="1" applyFill="1" applyBorder="1" applyAlignment="1" applyProtection="1">
      <alignment horizontal="right" vertical="center"/>
    </xf>
    <xf numFmtId="176" fontId="53" fillId="0" borderId="0" xfId="89" applyNumberFormat="1" applyFont="1" applyFill="1" applyBorder="1" applyProtection="1"/>
    <xf numFmtId="176" fontId="22" fillId="24" borderId="26" xfId="89" applyNumberFormat="1" applyFont="1" applyFill="1" applyBorder="1" applyAlignment="1" applyProtection="1">
      <alignment horizontal="right"/>
      <protection locked="0"/>
    </xf>
    <xf numFmtId="176" fontId="54" fillId="0" borderId="36" xfId="89" applyNumberFormat="1" applyFont="1" applyFill="1" applyBorder="1" applyAlignment="1" applyProtection="1">
      <alignment horizontal="left" vertical="center" wrapText="1"/>
    </xf>
    <xf numFmtId="176" fontId="22" fillId="0" borderId="0" xfId="89" applyNumberFormat="1" applyFont="1" applyFill="1" applyAlignment="1" applyProtection="1"/>
    <xf numFmtId="0" fontId="0" fillId="0" borderId="0" xfId="0" applyAlignment="1"/>
    <xf numFmtId="0" fontId="0" fillId="0" borderId="23" xfId="0" applyBorder="1" applyAlignment="1"/>
    <xf numFmtId="176" fontId="26" fillId="0" borderId="17" xfId="89" applyNumberFormat="1" applyFont="1" applyFill="1" applyBorder="1" applyAlignment="1" applyProtection="1">
      <alignment vertical="center"/>
    </xf>
    <xf numFmtId="0" fontId="0" fillId="0" borderId="18" xfId="0" applyBorder="1" applyAlignment="1"/>
    <xf numFmtId="0" fontId="0" fillId="0" borderId="13" xfId="0" applyBorder="1" applyAlignment="1"/>
    <xf numFmtId="176" fontId="24" fillId="0" borderId="0" xfId="89" applyNumberFormat="1" applyFont="1" applyFill="1" applyAlignment="1" applyProtection="1">
      <alignment horizontal="left"/>
    </xf>
    <xf numFmtId="176" fontId="18" fillId="0" borderId="35" xfId="89" applyNumberFormat="1" applyFont="1" applyFill="1" applyBorder="1" applyAlignment="1" applyProtection="1">
      <alignment horizontal="center" vertical="distributed" textRotation="255" justifyLastLine="1"/>
    </xf>
    <xf numFmtId="176" fontId="27" fillId="0" borderId="17" xfId="89" applyNumberFormat="1" applyFont="1" applyFill="1" applyBorder="1" applyAlignment="1" applyProtection="1">
      <alignment horizontal="center"/>
    </xf>
    <xf numFmtId="176" fontId="27" fillId="0" borderId="18" xfId="89" applyNumberFormat="1" applyFont="1" applyFill="1" applyBorder="1" applyAlignment="1" applyProtection="1">
      <alignment horizontal="center"/>
    </xf>
    <xf numFmtId="176" fontId="27" fillId="0" borderId="13" xfId="89" applyNumberFormat="1" applyFont="1" applyFill="1" applyBorder="1" applyAlignment="1" applyProtection="1">
      <alignment horizontal="center"/>
    </xf>
    <xf numFmtId="176" fontId="27" fillId="0" borderId="17" xfId="89" applyNumberFormat="1" applyFont="1" applyFill="1" applyBorder="1" applyAlignment="1" applyProtection="1">
      <alignment horizontal="center" wrapText="1"/>
    </xf>
    <xf numFmtId="176" fontId="27" fillId="0" borderId="13" xfId="89" applyNumberFormat="1" applyFont="1" applyFill="1" applyBorder="1" applyAlignment="1" applyProtection="1">
      <alignment horizontal="center" wrapText="1"/>
    </xf>
    <xf numFmtId="176" fontId="18" fillId="0" borderId="34" xfId="89" applyNumberFormat="1" applyFont="1" applyFill="1" applyBorder="1" applyAlignment="1" applyProtection="1">
      <alignment horizontal="center" vertical="distributed" textRotation="255" justifyLastLine="1"/>
    </xf>
    <xf numFmtId="176" fontId="22" fillId="0" borderId="35" xfId="89" applyNumberFormat="1" applyFont="1" applyFill="1" applyBorder="1" applyAlignment="1" applyProtection="1">
      <alignment horizontal="center" vertical="distributed" textRotation="255" justifyLastLine="1"/>
    </xf>
    <xf numFmtId="176" fontId="51" fillId="0" borderId="11" xfId="89" applyNumberFormat="1" applyFont="1" applyFill="1" applyBorder="1" applyAlignment="1" applyProtection="1">
      <alignment vertical="center" wrapText="1"/>
    </xf>
    <xf numFmtId="0" fontId="52" fillId="0" borderId="11" xfId="0" applyFont="1" applyBorder="1" applyAlignment="1">
      <alignment vertical="center" wrapText="1"/>
    </xf>
    <xf numFmtId="0" fontId="52" fillId="0" borderId="12" xfId="0" applyFont="1" applyBorder="1" applyAlignment="1">
      <alignment vertical="center" wrapText="1"/>
    </xf>
    <xf numFmtId="0" fontId="52" fillId="0" borderId="15" xfId="0" applyFont="1" applyBorder="1" applyAlignment="1">
      <alignment vertical="center" wrapText="1"/>
    </xf>
    <xf numFmtId="0" fontId="52" fillId="0" borderId="16" xfId="0" applyFont="1" applyBorder="1" applyAlignment="1">
      <alignment vertical="center" wrapText="1"/>
    </xf>
    <xf numFmtId="0" fontId="0" fillId="0" borderId="0" xfId="0" applyAlignment="1">
      <alignment horizontal="right"/>
    </xf>
    <xf numFmtId="0" fontId="33" fillId="0" borderId="0" xfId="0" applyFont="1" applyAlignment="1">
      <alignment horizontal="left" vertical="center" wrapText="1"/>
    </xf>
    <xf numFmtId="0" fontId="40" fillId="0" borderId="15" xfId="0" applyFont="1" applyBorder="1" applyAlignment="1">
      <alignment horizontal="center" vertical="center" wrapText="1"/>
    </xf>
    <xf numFmtId="0" fontId="40" fillId="0" borderId="15" xfId="0" applyFont="1" applyBorder="1" applyAlignment="1">
      <alignment horizontal="center" vertical="center"/>
    </xf>
    <xf numFmtId="0" fontId="46" fillId="0" borderId="0" xfId="0" applyFont="1" applyAlignment="1">
      <alignment horizontal="left" vertical="center"/>
    </xf>
    <xf numFmtId="176" fontId="33" fillId="0" borderId="0" xfId="89" applyNumberFormat="1" applyFont="1" applyFill="1" applyBorder="1" applyAlignment="1" applyProtection="1">
      <alignment horizontal="left" vertical="center" wrapText="1"/>
    </xf>
    <xf numFmtId="176" fontId="33" fillId="0" borderId="0" xfId="89" applyNumberFormat="1" applyFont="1" applyFill="1" applyBorder="1" applyAlignment="1" applyProtection="1">
      <alignment horizontal="left" vertical="center"/>
    </xf>
    <xf numFmtId="0" fontId="44" fillId="0" borderId="0" xfId="0" applyFont="1" applyAlignment="1">
      <alignment horizontal="left" vertical="center" wrapText="1"/>
    </xf>
    <xf numFmtId="0" fontId="0" fillId="0" borderId="0" xfId="0" applyAlignment="1">
      <alignment horizontal="left" vertical="center" wrapText="1"/>
    </xf>
    <xf numFmtId="176" fontId="42" fillId="0" borderId="34" xfId="89" applyNumberFormat="1" applyFont="1" applyFill="1" applyBorder="1" applyAlignment="1" applyProtection="1">
      <alignment horizontal="left" vertical="center" wrapText="1"/>
    </xf>
    <xf numFmtId="0" fontId="0" fillId="0" borderId="37" xfId="0" applyBorder="1" applyAlignment="1">
      <alignment horizontal="left" vertical="center" wrapText="1"/>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メモ" xfId="57" builtinId="10" customBuiltin="1"/>
    <cellStyle name="メモ 2" xfId="58"/>
    <cellStyle name="リンク セル" xfId="59" builtinId="24" customBuiltin="1"/>
    <cellStyle name="リンク セル 2" xfId="60"/>
    <cellStyle name="悪い" xfId="61" builtinId="27" customBuiltin="1"/>
    <cellStyle name="悪い 2" xfId="62"/>
    <cellStyle name="計算" xfId="63" builtinId="22" customBuiltin="1"/>
    <cellStyle name="計算 2" xfId="64"/>
    <cellStyle name="警告文" xfId="65" builtinId="11" customBuiltin="1"/>
    <cellStyle name="警告文 2" xfId="66"/>
    <cellStyle name="桁区切り" xfId="67" builtinId="6"/>
    <cellStyle name="桁区切り 2" xfId="68"/>
    <cellStyle name="桁区切り 3" xfId="69"/>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集計" xfId="78" builtinId="25" customBuiltin="1"/>
    <cellStyle name="集計 2" xfId="79"/>
    <cellStyle name="出力" xfId="80" builtinId="21" customBuiltin="1"/>
    <cellStyle name="出力 2" xfId="81"/>
    <cellStyle name="説明文" xfId="82" builtinId="53" customBuiltin="1"/>
    <cellStyle name="説明文 2" xfId="83"/>
    <cellStyle name="入力" xfId="84" builtinId="20" customBuiltin="1"/>
    <cellStyle name="入力 2" xfId="85"/>
    <cellStyle name="標準" xfId="0" builtinId="0"/>
    <cellStyle name="標準 2" xfId="86"/>
    <cellStyle name="標準 3" xfId="87"/>
    <cellStyle name="標準 4" xfId="88"/>
    <cellStyle name="標準_02財務調査入力シート（指導指針版）（最終版）" xfId="89"/>
    <cellStyle name="良い" xfId="90" builtinId="26" customBuiltin="1"/>
    <cellStyle name="良い 2" xfId="91"/>
    <cellStyle name="湪脀捒侏暘鍶襎剑O" xfId="9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190499</xdr:colOff>
      <xdr:row>3</xdr:row>
      <xdr:rowOff>76200</xdr:rowOff>
    </xdr:from>
    <xdr:to>
      <xdr:col>6</xdr:col>
      <xdr:colOff>2095499</xdr:colOff>
      <xdr:row>9</xdr:row>
      <xdr:rowOff>133350</xdr:rowOff>
    </xdr:to>
    <xdr:sp macro="" textlink="">
      <xdr:nvSpPr>
        <xdr:cNvPr id="2" name="爆発 2 1"/>
        <xdr:cNvSpPr/>
      </xdr:nvSpPr>
      <xdr:spPr>
        <a:xfrm>
          <a:off x="533399" y="895350"/>
          <a:ext cx="3705225" cy="1400175"/>
        </a:xfrm>
        <a:prstGeom prst="irregularSeal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7"/>
  <sheetViews>
    <sheetView showGridLines="0" view="pageBreakPreview" topLeftCell="B53" zoomScaleNormal="100" zoomScaleSheetLayoutView="100" workbookViewId="0">
      <selection activeCell="V54" sqref="V54"/>
    </sheetView>
  </sheetViews>
  <sheetFormatPr defaultColWidth="9" defaultRowHeight="15.75" x14ac:dyDescent="0.25"/>
  <cols>
    <col min="1" max="1" width="4.5" style="1" customWidth="1"/>
    <col min="2" max="4" width="4.625" style="1" customWidth="1"/>
    <col min="5" max="5" width="4.5" style="4" customWidth="1"/>
    <col min="6" max="6" width="5.25" style="4" customWidth="1"/>
    <col min="7" max="7" width="28" style="4" customWidth="1"/>
    <col min="8" max="8" width="3.25" style="5" customWidth="1"/>
    <col min="9" max="9" width="16.625" style="1" customWidth="1"/>
    <col min="10" max="10" width="3.25" style="5" customWidth="1"/>
    <col min="11" max="11" width="16.625" style="1" customWidth="1"/>
    <col min="12" max="12" width="2" style="5" customWidth="1"/>
    <col min="13" max="13" width="18.25" style="1" customWidth="1"/>
    <col min="14" max="14" width="5" style="1" customWidth="1"/>
    <col min="15" max="15" width="11.875" style="1" bestFit="1" customWidth="1"/>
    <col min="16" max="16384" width="9" style="1"/>
  </cols>
  <sheetData>
    <row r="2" spans="2:15" ht="18.75" thickBot="1" x14ac:dyDescent="0.3">
      <c r="C2" s="72" t="s">
        <v>69</v>
      </c>
    </row>
    <row r="3" spans="2:15" ht="30" customHeight="1" thickTop="1" thickBot="1" x14ac:dyDescent="0.3">
      <c r="B3" s="134" t="s">
        <v>110</v>
      </c>
      <c r="C3" s="128"/>
      <c r="D3" s="5"/>
      <c r="E3" s="27"/>
      <c r="F3" s="27"/>
      <c r="G3" s="27"/>
      <c r="I3" s="131" t="s">
        <v>111</v>
      </c>
      <c r="J3" s="125"/>
      <c r="K3" s="126"/>
    </row>
    <row r="4" spans="2:15" ht="12" customHeight="1" thickTop="1" x14ac:dyDescent="0.25">
      <c r="B4" s="127"/>
      <c r="C4" s="128"/>
      <c r="D4" s="5"/>
      <c r="E4" s="27"/>
      <c r="F4" s="27"/>
      <c r="G4" s="27"/>
      <c r="I4" s="129"/>
      <c r="K4" s="5"/>
    </row>
    <row r="5" spans="2:15" ht="17.25" customHeight="1" x14ac:dyDescent="0.25">
      <c r="B5" s="70"/>
      <c r="C5" s="143" t="s">
        <v>127</v>
      </c>
      <c r="D5" s="143"/>
      <c r="E5" s="143"/>
      <c r="F5" s="143"/>
      <c r="G5" s="143"/>
      <c r="H5" s="143"/>
      <c r="I5" s="143"/>
      <c r="J5" s="143"/>
      <c r="K5" s="143"/>
      <c r="L5" s="143"/>
      <c r="M5" s="143"/>
      <c r="N5" s="70"/>
    </row>
    <row r="6" spans="2:15" ht="13.5" customHeight="1" x14ac:dyDescent="0.25">
      <c r="B6" s="2"/>
      <c r="C6" s="3"/>
      <c r="M6" s="6" t="s">
        <v>0</v>
      </c>
      <c r="O6" s="130"/>
    </row>
    <row r="7" spans="2:15" ht="20.100000000000001" customHeight="1" x14ac:dyDescent="0.25">
      <c r="B7" s="2"/>
      <c r="C7" s="7"/>
      <c r="D7" s="8"/>
      <c r="E7" s="152" t="s">
        <v>128</v>
      </c>
      <c r="F7" s="153"/>
      <c r="G7" s="154"/>
      <c r="H7" s="145" t="s">
        <v>1</v>
      </c>
      <c r="I7" s="146"/>
      <c r="J7" s="146"/>
      <c r="K7" s="146"/>
      <c r="L7" s="146"/>
      <c r="M7" s="147"/>
      <c r="N7" s="11"/>
    </row>
    <row r="8" spans="2:15" ht="29.25" customHeight="1" x14ac:dyDescent="0.25">
      <c r="B8" s="2"/>
      <c r="C8" s="12"/>
      <c r="D8" s="13"/>
      <c r="E8" s="155"/>
      <c r="F8" s="155"/>
      <c r="G8" s="156"/>
      <c r="H8" s="148" t="s">
        <v>51</v>
      </c>
      <c r="I8" s="149"/>
      <c r="J8" s="148" t="s">
        <v>52</v>
      </c>
      <c r="K8" s="149"/>
      <c r="L8" s="148" t="s">
        <v>45</v>
      </c>
      <c r="M8" s="149"/>
      <c r="N8" s="11"/>
    </row>
    <row r="9" spans="2:15" ht="14.25" customHeight="1" x14ac:dyDescent="0.25">
      <c r="B9" s="2"/>
      <c r="C9" s="16"/>
      <c r="D9" s="17"/>
      <c r="E9" s="18"/>
      <c r="F9" s="18"/>
      <c r="G9" s="133" t="s">
        <v>126</v>
      </c>
      <c r="H9" s="19"/>
      <c r="I9" s="69" t="s">
        <v>49</v>
      </c>
      <c r="J9" s="19"/>
      <c r="K9" s="20">
        <v>1740</v>
      </c>
      <c r="L9" s="19"/>
      <c r="M9" s="20" t="s">
        <v>44</v>
      </c>
      <c r="N9" s="11"/>
    </row>
    <row r="10" spans="2:15" ht="14.25" customHeight="1" x14ac:dyDescent="0.25">
      <c r="B10" s="2"/>
      <c r="C10" s="7"/>
      <c r="E10" s="9"/>
      <c r="F10" s="10"/>
      <c r="G10" s="22" t="s">
        <v>3</v>
      </c>
      <c r="H10" s="23"/>
      <c r="I10" s="24" t="s">
        <v>44</v>
      </c>
      <c r="J10" s="23"/>
      <c r="K10" s="24">
        <v>72.760241379310344</v>
      </c>
      <c r="L10" s="23"/>
      <c r="M10" s="24" t="s">
        <v>44</v>
      </c>
      <c r="N10" s="25"/>
    </row>
    <row r="11" spans="2:15" ht="14.25" customHeight="1" x14ac:dyDescent="0.25">
      <c r="B11" s="2"/>
      <c r="C11" s="26"/>
      <c r="D11" s="21" t="s">
        <v>2</v>
      </c>
      <c r="E11" s="27"/>
      <c r="F11" s="28"/>
      <c r="G11" s="29" t="s">
        <v>4</v>
      </c>
      <c r="H11" s="30"/>
      <c r="I11" s="31" t="s">
        <v>44</v>
      </c>
      <c r="J11" s="30"/>
      <c r="K11" s="31">
        <v>12.557408595253367</v>
      </c>
      <c r="L11" s="30"/>
      <c r="M11" s="31" t="s">
        <v>44</v>
      </c>
      <c r="N11" s="25"/>
    </row>
    <row r="12" spans="2:15" ht="14.25" customHeight="1" x14ac:dyDescent="0.25">
      <c r="B12" s="2"/>
      <c r="C12" s="12"/>
      <c r="D12" s="13"/>
      <c r="E12" s="14"/>
      <c r="F12" s="15"/>
      <c r="G12" s="32" t="s">
        <v>5</v>
      </c>
      <c r="H12" s="33"/>
      <c r="I12" s="34" t="s">
        <v>44</v>
      </c>
      <c r="J12" s="33"/>
      <c r="K12" s="34">
        <f>+K10+K11</f>
        <v>85.317649974563707</v>
      </c>
      <c r="L12" s="33"/>
      <c r="M12" s="34" t="s">
        <v>44</v>
      </c>
      <c r="N12" s="25"/>
    </row>
    <row r="13" spans="2:15" ht="14.25" customHeight="1" x14ac:dyDescent="0.25">
      <c r="B13" s="2"/>
      <c r="C13" s="7"/>
      <c r="D13" s="21" t="s">
        <v>6</v>
      </c>
      <c r="E13" s="9"/>
      <c r="F13" s="10"/>
      <c r="G13" s="22" t="s">
        <v>3</v>
      </c>
      <c r="H13" s="23"/>
      <c r="I13" s="35" t="s">
        <v>44</v>
      </c>
      <c r="J13" s="23"/>
      <c r="K13" s="35">
        <v>3.9111001343483029</v>
      </c>
      <c r="L13" s="23"/>
      <c r="M13" s="35" t="s">
        <v>44</v>
      </c>
      <c r="N13" s="36"/>
    </row>
    <row r="14" spans="2:15" ht="14.25" customHeight="1" x14ac:dyDescent="0.25">
      <c r="B14" s="2"/>
      <c r="C14" s="12"/>
      <c r="D14" s="13"/>
      <c r="E14" s="14"/>
      <c r="F14" s="15"/>
      <c r="G14" s="32" t="s">
        <v>4</v>
      </c>
      <c r="H14" s="33"/>
      <c r="I14" s="37" t="s">
        <v>44</v>
      </c>
      <c r="J14" s="33"/>
      <c r="K14" s="37">
        <v>3.0568016193146477</v>
      </c>
      <c r="L14" s="33"/>
      <c r="M14" s="37" t="s">
        <v>44</v>
      </c>
      <c r="N14" s="36"/>
    </row>
    <row r="15" spans="2:15" ht="14.25" customHeight="1" x14ac:dyDescent="0.25">
      <c r="C15" s="38"/>
      <c r="D15" s="17" t="s">
        <v>46</v>
      </c>
      <c r="E15" s="18"/>
      <c r="F15" s="18"/>
      <c r="G15" s="18"/>
      <c r="H15" s="19"/>
      <c r="I15" s="20" t="s">
        <v>44</v>
      </c>
      <c r="J15" s="19"/>
      <c r="K15" s="98" t="s">
        <v>68</v>
      </c>
      <c r="L15" s="19"/>
      <c r="M15" s="69" t="s">
        <v>44</v>
      </c>
      <c r="N15" s="11"/>
    </row>
    <row r="16" spans="2:15" ht="6.75" customHeight="1" x14ac:dyDescent="0.25">
      <c r="C16" s="38"/>
      <c r="D16" s="17"/>
      <c r="E16" s="18"/>
      <c r="F16" s="18"/>
      <c r="G16" s="18"/>
      <c r="H16" s="19"/>
      <c r="I16" s="20"/>
      <c r="J16" s="19"/>
      <c r="K16" s="20"/>
      <c r="L16" s="19"/>
      <c r="M16" s="20"/>
      <c r="N16" s="11"/>
    </row>
    <row r="17" spans="3:15" ht="18.75" customHeight="1" x14ac:dyDescent="0.25">
      <c r="C17" s="39" t="s">
        <v>7</v>
      </c>
      <c r="D17" s="40"/>
      <c r="E17" s="40"/>
      <c r="F17" s="40"/>
      <c r="G17" s="40"/>
      <c r="H17" s="41"/>
      <c r="I17" s="42"/>
      <c r="J17" s="41"/>
      <c r="K17" s="42"/>
      <c r="L17" s="41"/>
      <c r="M17" s="42"/>
      <c r="N17" s="43"/>
    </row>
    <row r="18" spans="3:15" ht="15.95" customHeight="1" x14ac:dyDescent="0.25">
      <c r="C18" s="150" t="s">
        <v>8</v>
      </c>
      <c r="D18" s="44" t="s">
        <v>9</v>
      </c>
      <c r="E18" s="27"/>
      <c r="F18" s="27"/>
      <c r="G18" s="27"/>
      <c r="H18" s="23"/>
      <c r="I18" s="45">
        <v>287115.74646686931</v>
      </c>
      <c r="J18" s="23"/>
      <c r="K18" s="45">
        <v>277584.97869942529</v>
      </c>
      <c r="L18" s="23"/>
      <c r="M18" s="45">
        <f>+K18-I18</f>
        <v>-9530.7677674440201</v>
      </c>
      <c r="N18" s="46"/>
      <c r="O18" s="1">
        <f>K19+K20+K35+K38+K39+K40</f>
        <v>277376.3001074713</v>
      </c>
    </row>
    <row r="19" spans="3:15" ht="15.95" customHeight="1" x14ac:dyDescent="0.25">
      <c r="C19" s="144"/>
      <c r="D19" s="27"/>
      <c r="E19" s="44" t="s">
        <v>53</v>
      </c>
      <c r="F19" s="27"/>
      <c r="G19" s="27"/>
      <c r="H19" s="30"/>
      <c r="I19" s="47">
        <v>187064.33694224924</v>
      </c>
      <c r="J19" s="30"/>
      <c r="K19" s="135">
        <v>183224.66431091956</v>
      </c>
      <c r="L19" s="30"/>
      <c r="M19" s="47">
        <f t="shared" ref="M19:M68" si="0">+K19-I19</f>
        <v>-3839.6726313296822</v>
      </c>
      <c r="N19" s="48"/>
    </row>
    <row r="20" spans="3:15" ht="15.95" customHeight="1" x14ac:dyDescent="0.25">
      <c r="C20" s="144"/>
      <c r="D20" s="27"/>
      <c r="E20" s="44" t="s">
        <v>54</v>
      </c>
      <c r="F20" s="27"/>
      <c r="G20" s="27"/>
      <c r="H20" s="30"/>
      <c r="I20" s="47">
        <v>4708.9499197568393</v>
      </c>
      <c r="J20" s="30"/>
      <c r="K20" s="135">
        <v>3916.9222408045975</v>
      </c>
      <c r="L20" s="30"/>
      <c r="M20" s="47">
        <f t="shared" si="0"/>
        <v>-792.02767895224179</v>
      </c>
      <c r="N20" s="48"/>
    </row>
    <row r="21" spans="3:15" ht="15.95" customHeight="1" x14ac:dyDescent="0.25">
      <c r="C21" s="144"/>
      <c r="D21" s="27"/>
      <c r="E21" s="44" t="s">
        <v>36</v>
      </c>
      <c r="F21" s="27"/>
      <c r="G21" s="27"/>
      <c r="H21" s="30"/>
      <c r="I21" s="47">
        <v>70730.797032218848</v>
      </c>
      <c r="J21" s="30"/>
      <c r="K21" s="47">
        <v>70628.269683908045</v>
      </c>
      <c r="L21" s="30"/>
      <c r="M21" s="47">
        <f t="shared" si="0"/>
        <v>-102.52734831080306</v>
      </c>
      <c r="N21" s="48"/>
    </row>
    <row r="22" spans="3:15" ht="15.95" customHeight="1" x14ac:dyDescent="0.25">
      <c r="C22" s="144"/>
      <c r="D22" s="27"/>
      <c r="E22" s="44" t="s">
        <v>55</v>
      </c>
      <c r="F22" s="27"/>
      <c r="G22" s="27"/>
      <c r="H22" s="30"/>
      <c r="I22" s="47">
        <v>924.85866079027358</v>
      </c>
      <c r="J22" s="30"/>
      <c r="K22" s="47">
        <v>1165.3617591954023</v>
      </c>
      <c r="L22" s="30"/>
      <c r="M22" s="54">
        <f t="shared" si="0"/>
        <v>240.50309840512875</v>
      </c>
      <c r="N22" s="48"/>
    </row>
    <row r="23" spans="3:15" ht="15.95" customHeight="1" x14ac:dyDescent="0.25">
      <c r="C23" s="144"/>
      <c r="D23" s="27"/>
      <c r="E23" s="44" t="s">
        <v>56</v>
      </c>
      <c r="F23" s="27"/>
      <c r="G23" s="27"/>
      <c r="H23" s="30"/>
      <c r="I23" s="47">
        <v>8691.6600395136775</v>
      </c>
      <c r="J23" s="30"/>
      <c r="K23" s="47">
        <v>6164.9195454022984</v>
      </c>
      <c r="L23" s="30"/>
      <c r="M23" s="54">
        <f t="shared" si="0"/>
        <v>-2526.7404941113791</v>
      </c>
      <c r="N23" s="48"/>
    </row>
    <row r="24" spans="3:15" ht="15.95" customHeight="1" x14ac:dyDescent="0.25">
      <c r="C24" s="144"/>
      <c r="D24" s="49"/>
      <c r="E24" s="50" t="s">
        <v>10</v>
      </c>
      <c r="F24" s="14"/>
      <c r="G24" s="14"/>
      <c r="H24" s="33"/>
      <c r="I24" s="51">
        <v>14995.143872340426</v>
      </c>
      <c r="J24" s="33"/>
      <c r="K24" s="51">
        <v>12484.841159195403</v>
      </c>
      <c r="L24" s="33"/>
      <c r="M24" s="73">
        <f t="shared" si="0"/>
        <v>-2510.3027131450235</v>
      </c>
      <c r="N24" s="48"/>
    </row>
    <row r="25" spans="3:15" ht="15.95" customHeight="1" x14ac:dyDescent="0.25">
      <c r="C25" s="144"/>
      <c r="D25" s="44" t="s">
        <v>11</v>
      </c>
      <c r="E25" s="27"/>
      <c r="F25" s="27"/>
      <c r="G25" s="27"/>
      <c r="H25" s="52"/>
      <c r="I25" s="53">
        <v>892330.7845227964</v>
      </c>
      <c r="J25" s="52"/>
      <c r="K25" s="53">
        <v>891116.1975494253</v>
      </c>
      <c r="L25" s="52"/>
      <c r="M25" s="53">
        <f t="shared" si="0"/>
        <v>-1214.5869733711006</v>
      </c>
      <c r="N25" s="46"/>
    </row>
    <row r="26" spans="3:15" ht="15.95" customHeight="1" x14ac:dyDescent="0.25">
      <c r="C26" s="144"/>
      <c r="D26" s="27"/>
      <c r="E26" s="44" t="s">
        <v>12</v>
      </c>
      <c r="F26" s="27"/>
      <c r="G26" s="27"/>
      <c r="H26" s="30"/>
      <c r="I26" s="54">
        <v>718726.66106565343</v>
      </c>
      <c r="J26" s="30"/>
      <c r="K26" s="54">
        <v>704836.08374425292</v>
      </c>
      <c r="L26" s="30"/>
      <c r="M26" s="54">
        <f t="shared" si="0"/>
        <v>-13890.577321400517</v>
      </c>
      <c r="N26" s="46"/>
    </row>
    <row r="27" spans="3:15" ht="15.95" customHeight="1" x14ac:dyDescent="0.25">
      <c r="C27" s="144"/>
      <c r="D27" s="27"/>
      <c r="E27" s="27"/>
      <c r="F27" s="44" t="s">
        <v>13</v>
      </c>
      <c r="G27" s="27"/>
      <c r="H27" s="30"/>
      <c r="I27" s="47">
        <v>140171.79815744681</v>
      </c>
      <c r="J27" s="30"/>
      <c r="K27" s="47">
        <v>141638.15073448277</v>
      </c>
      <c r="L27" s="30"/>
      <c r="M27" s="54">
        <f t="shared" si="0"/>
        <v>1466.3525770359556</v>
      </c>
      <c r="N27" s="48"/>
    </row>
    <row r="28" spans="3:15" ht="15.95" customHeight="1" x14ac:dyDescent="0.25">
      <c r="C28" s="144"/>
      <c r="D28" s="27"/>
      <c r="E28" s="27"/>
      <c r="F28" s="44" t="s">
        <v>14</v>
      </c>
      <c r="G28" s="27"/>
      <c r="H28" s="30"/>
      <c r="I28" s="47">
        <v>577734.85533981759</v>
      </c>
      <c r="J28" s="30"/>
      <c r="K28" s="47">
        <v>562133.44207988505</v>
      </c>
      <c r="L28" s="30"/>
      <c r="M28" s="54">
        <f t="shared" si="0"/>
        <v>-15601.413259932538</v>
      </c>
      <c r="N28" s="48"/>
    </row>
    <row r="29" spans="3:15" ht="15.95" customHeight="1" x14ac:dyDescent="0.25">
      <c r="C29" s="144"/>
      <c r="D29" s="27"/>
      <c r="E29" s="27"/>
      <c r="F29" s="44" t="s">
        <v>37</v>
      </c>
      <c r="G29" s="27"/>
      <c r="H29" s="30"/>
      <c r="I29" s="47">
        <v>754.0592401215805</v>
      </c>
      <c r="J29" s="30"/>
      <c r="K29" s="47">
        <v>994.64986436781612</v>
      </c>
      <c r="L29" s="30"/>
      <c r="M29" s="54">
        <f t="shared" si="0"/>
        <v>240.59062424623562</v>
      </c>
      <c r="N29" s="48"/>
    </row>
    <row r="30" spans="3:15" ht="15.95" customHeight="1" x14ac:dyDescent="0.25">
      <c r="C30" s="144"/>
      <c r="D30" s="27"/>
      <c r="E30" s="27"/>
      <c r="F30" s="44" t="s">
        <v>17</v>
      </c>
      <c r="G30" s="27"/>
      <c r="H30" s="30"/>
      <c r="I30" s="47">
        <v>65.948328267477208</v>
      </c>
      <c r="J30" s="30"/>
      <c r="K30" s="47">
        <v>69.84106551724139</v>
      </c>
      <c r="L30" s="30"/>
      <c r="M30" s="54">
        <f t="shared" si="0"/>
        <v>3.8927372497641812</v>
      </c>
      <c r="N30" s="48"/>
    </row>
    <row r="31" spans="3:15" ht="15.95" customHeight="1" x14ac:dyDescent="0.25">
      <c r="C31" s="144"/>
      <c r="D31" s="27"/>
      <c r="E31" s="44" t="s">
        <v>15</v>
      </c>
      <c r="F31" s="27"/>
      <c r="G31" s="27"/>
      <c r="H31" s="30"/>
      <c r="I31" s="54">
        <v>173604.12345714285</v>
      </c>
      <c r="J31" s="30"/>
      <c r="K31" s="54">
        <v>186280.11380517241</v>
      </c>
      <c r="L31" s="30"/>
      <c r="M31" s="54">
        <f t="shared" si="0"/>
        <v>12675.990348029562</v>
      </c>
      <c r="N31" s="46"/>
    </row>
    <row r="32" spans="3:15" ht="15.95" customHeight="1" x14ac:dyDescent="0.25">
      <c r="C32" s="144"/>
      <c r="D32" s="27"/>
      <c r="E32" s="27"/>
      <c r="F32" s="44" t="s">
        <v>13</v>
      </c>
      <c r="G32" s="27"/>
      <c r="H32" s="30"/>
      <c r="I32" s="47">
        <v>7482.6625999999997</v>
      </c>
      <c r="J32" s="30"/>
      <c r="K32" s="47">
        <v>8272.3807793103442</v>
      </c>
      <c r="L32" s="30"/>
      <c r="M32" s="54">
        <f t="shared" si="0"/>
        <v>789.71817931034457</v>
      </c>
      <c r="N32" s="48"/>
    </row>
    <row r="33" spans="3:14" ht="15.95" customHeight="1" x14ac:dyDescent="0.25">
      <c r="C33" s="144"/>
      <c r="D33" s="27"/>
      <c r="E33" s="27"/>
      <c r="F33" s="44" t="s">
        <v>14</v>
      </c>
      <c r="G33" s="27"/>
      <c r="H33" s="30"/>
      <c r="I33" s="47">
        <v>16674.234613981764</v>
      </c>
      <c r="J33" s="30"/>
      <c r="K33" s="47">
        <v>18038.257245977009</v>
      </c>
      <c r="L33" s="30"/>
      <c r="M33" s="54">
        <f t="shared" si="0"/>
        <v>1364.0226319952453</v>
      </c>
      <c r="N33" s="48"/>
    </row>
    <row r="34" spans="3:14" ht="15.95" customHeight="1" x14ac:dyDescent="0.25">
      <c r="C34" s="144"/>
      <c r="D34" s="27"/>
      <c r="E34" s="27"/>
      <c r="F34" s="44" t="s">
        <v>16</v>
      </c>
      <c r="G34" s="27"/>
      <c r="H34" s="30"/>
      <c r="I34" s="47">
        <v>32629.084268085106</v>
      </c>
      <c r="J34" s="30"/>
      <c r="K34" s="47">
        <v>34185.031627011493</v>
      </c>
      <c r="L34" s="30"/>
      <c r="M34" s="54">
        <f t="shared" si="0"/>
        <v>1555.9473589263871</v>
      </c>
      <c r="N34" s="48"/>
    </row>
    <row r="35" spans="3:14" ht="15.95" customHeight="1" x14ac:dyDescent="0.25">
      <c r="C35" s="144"/>
      <c r="D35" s="27"/>
      <c r="E35" s="27"/>
      <c r="F35" s="44" t="s">
        <v>17</v>
      </c>
      <c r="G35" s="55"/>
      <c r="H35" s="71"/>
      <c r="I35" s="47">
        <v>7290.8044170212761</v>
      </c>
      <c r="J35" s="71"/>
      <c r="K35" s="135">
        <v>7488.2520839080453</v>
      </c>
      <c r="L35" s="71"/>
      <c r="M35" s="54">
        <f t="shared" si="0"/>
        <v>197.44766688676918</v>
      </c>
      <c r="N35" s="48"/>
    </row>
    <row r="36" spans="3:14" ht="15.95" customHeight="1" x14ac:dyDescent="0.25">
      <c r="C36" s="144"/>
      <c r="D36" s="27"/>
      <c r="E36" s="27"/>
      <c r="F36" s="44" t="s">
        <v>57</v>
      </c>
      <c r="G36" s="55"/>
      <c r="H36" s="71"/>
      <c r="I36" s="47">
        <v>783.1038145896656</v>
      </c>
      <c r="J36" s="71"/>
      <c r="K36" s="47">
        <v>1017.3017724137932</v>
      </c>
      <c r="L36" s="71"/>
      <c r="M36" s="54">
        <f t="shared" si="0"/>
        <v>234.19795782412757</v>
      </c>
      <c r="N36" s="48"/>
    </row>
    <row r="37" spans="3:14" ht="15.95" customHeight="1" x14ac:dyDescent="0.25">
      <c r="C37" s="144"/>
      <c r="D37" s="27"/>
      <c r="E37" s="27"/>
      <c r="F37" s="44" t="s">
        <v>58</v>
      </c>
      <c r="G37" s="55"/>
      <c r="H37" s="71"/>
      <c r="I37" s="47">
        <v>5239.5672273556229</v>
      </c>
      <c r="J37" s="71"/>
      <c r="K37" s="47">
        <v>5190.669727586207</v>
      </c>
      <c r="L37" s="71"/>
      <c r="M37" s="54">
        <f t="shared" si="0"/>
        <v>-48.897499769415845</v>
      </c>
      <c r="N37" s="48"/>
    </row>
    <row r="38" spans="3:14" ht="15.95" customHeight="1" x14ac:dyDescent="0.25">
      <c r="C38" s="144"/>
      <c r="D38" s="27"/>
      <c r="E38" s="27"/>
      <c r="F38" s="44" t="s">
        <v>59</v>
      </c>
      <c r="G38" s="27"/>
      <c r="H38" s="30"/>
      <c r="I38" s="47">
        <v>5083.5059057750759</v>
      </c>
      <c r="J38" s="30"/>
      <c r="K38" s="135">
        <v>4295.3046517241382</v>
      </c>
      <c r="L38" s="30"/>
      <c r="M38" s="54">
        <f t="shared" si="0"/>
        <v>-788.20125405093768</v>
      </c>
      <c r="N38" s="48"/>
    </row>
    <row r="39" spans="3:14" ht="15.95" customHeight="1" x14ac:dyDescent="0.25">
      <c r="C39" s="144"/>
      <c r="D39" s="27"/>
      <c r="E39" s="27"/>
      <c r="F39" s="44" t="s">
        <v>60</v>
      </c>
      <c r="G39" s="27"/>
      <c r="H39" s="30"/>
      <c r="I39" s="47">
        <v>2284.6654194528874</v>
      </c>
      <c r="J39" s="30"/>
      <c r="K39" s="135">
        <v>1840.7163350574713</v>
      </c>
      <c r="L39" s="30"/>
      <c r="M39" s="54">
        <f t="shared" si="0"/>
        <v>-443.94908439541609</v>
      </c>
      <c r="N39" s="48"/>
    </row>
    <row r="40" spans="3:14" ht="15.95" customHeight="1" x14ac:dyDescent="0.25">
      <c r="C40" s="144"/>
      <c r="D40" s="27"/>
      <c r="E40" s="27"/>
      <c r="F40" s="44" t="s">
        <v>61</v>
      </c>
      <c r="G40" s="27"/>
      <c r="H40" s="30"/>
      <c r="I40" s="47">
        <v>70439.189810942247</v>
      </c>
      <c r="J40" s="30"/>
      <c r="K40" s="135">
        <v>76610.440485057479</v>
      </c>
      <c r="L40" s="30"/>
      <c r="M40" s="54">
        <f t="shared" si="0"/>
        <v>6171.250674115232</v>
      </c>
      <c r="N40" s="48"/>
    </row>
    <row r="41" spans="3:14" ht="15.95" customHeight="1" x14ac:dyDescent="0.25">
      <c r="C41" s="144"/>
      <c r="D41" s="27"/>
      <c r="E41" s="27"/>
      <c r="F41" s="44" t="s">
        <v>18</v>
      </c>
      <c r="G41" s="27"/>
      <c r="H41" s="56"/>
      <c r="I41" s="57">
        <v>25697.305379939211</v>
      </c>
      <c r="J41" s="56"/>
      <c r="K41" s="57">
        <v>29341.759097126436</v>
      </c>
      <c r="L41" s="56"/>
      <c r="M41" s="73">
        <f t="shared" si="0"/>
        <v>3644.4537171872253</v>
      </c>
      <c r="N41" s="48"/>
    </row>
    <row r="42" spans="3:14" ht="15.95" customHeight="1" x14ac:dyDescent="0.25">
      <c r="C42" s="38" t="s">
        <v>38</v>
      </c>
      <c r="D42" s="18"/>
      <c r="E42" s="18"/>
      <c r="F42" s="18"/>
      <c r="G42" s="18"/>
      <c r="H42" s="19"/>
      <c r="I42" s="58">
        <v>1179446.5309896658</v>
      </c>
      <c r="J42" s="19"/>
      <c r="K42" s="58">
        <v>1168701.1762488505</v>
      </c>
      <c r="L42" s="19"/>
      <c r="M42" s="58">
        <f t="shared" si="0"/>
        <v>-10745.354740815237</v>
      </c>
      <c r="N42" s="46"/>
    </row>
    <row r="43" spans="3:14" ht="15.95" customHeight="1" x14ac:dyDescent="0.25">
      <c r="C43" s="144" t="s">
        <v>19</v>
      </c>
      <c r="D43" s="44" t="s">
        <v>20</v>
      </c>
      <c r="E43" s="27"/>
      <c r="F43" s="27"/>
      <c r="G43" s="27"/>
      <c r="H43" s="52"/>
      <c r="I43" s="53">
        <v>52591.104538601823</v>
      </c>
      <c r="J43" s="52"/>
      <c r="K43" s="53">
        <v>47971.585244827584</v>
      </c>
      <c r="L43" s="52"/>
      <c r="M43" s="53">
        <f t="shared" si="0"/>
        <v>-4619.5192937742395</v>
      </c>
      <c r="N43" s="46"/>
    </row>
    <row r="44" spans="3:14" ht="15.95" customHeight="1" x14ac:dyDescent="0.25">
      <c r="C44" s="151"/>
      <c r="D44" s="27"/>
      <c r="E44" s="44" t="s">
        <v>62</v>
      </c>
      <c r="F44" s="27"/>
      <c r="G44" s="27"/>
      <c r="H44" s="30"/>
      <c r="I44" s="47">
        <v>2796.836285106383</v>
      </c>
      <c r="J44" s="30"/>
      <c r="K44" s="47">
        <v>3187.1281557471261</v>
      </c>
      <c r="L44" s="30"/>
      <c r="M44" s="54">
        <f t="shared" si="0"/>
        <v>390.29187064074313</v>
      </c>
      <c r="N44" s="48"/>
    </row>
    <row r="45" spans="3:14" ht="15.95" customHeight="1" x14ac:dyDescent="0.25">
      <c r="C45" s="151"/>
      <c r="D45" s="27"/>
      <c r="E45" s="44" t="s">
        <v>40</v>
      </c>
      <c r="F45" s="27"/>
      <c r="G45" s="27"/>
      <c r="H45" s="30"/>
      <c r="I45" s="47">
        <v>23723.228731914893</v>
      </c>
      <c r="J45" s="30"/>
      <c r="K45" s="47">
        <v>22399.707021839084</v>
      </c>
      <c r="L45" s="30"/>
      <c r="M45" s="54">
        <f t="shared" si="0"/>
        <v>-1323.5217100758091</v>
      </c>
      <c r="N45" s="48"/>
    </row>
    <row r="46" spans="3:14" ht="15.95" customHeight="1" x14ac:dyDescent="0.25">
      <c r="C46" s="151"/>
      <c r="D46" s="27"/>
      <c r="E46" s="44" t="s">
        <v>63</v>
      </c>
      <c r="F46" s="27"/>
      <c r="G46" s="27"/>
      <c r="H46" s="30"/>
      <c r="I46" s="47">
        <v>179.41772583586626</v>
      </c>
      <c r="J46" s="30"/>
      <c r="K46" s="47">
        <v>467.5319367816092</v>
      </c>
      <c r="L46" s="30"/>
      <c r="M46" s="54">
        <f t="shared" si="0"/>
        <v>288.11421094574291</v>
      </c>
      <c r="N46" s="48"/>
    </row>
    <row r="47" spans="3:14" ht="15.95" customHeight="1" x14ac:dyDescent="0.25">
      <c r="C47" s="151"/>
      <c r="D47" s="27"/>
      <c r="E47" s="44" t="s">
        <v>64</v>
      </c>
      <c r="F47" s="27"/>
      <c r="G47" s="27"/>
      <c r="H47" s="30"/>
      <c r="I47" s="47">
        <v>5724.9880303951368</v>
      </c>
      <c r="J47" s="30"/>
      <c r="K47" s="47">
        <v>4739.2875689655166</v>
      </c>
      <c r="L47" s="30"/>
      <c r="M47" s="54">
        <f t="shared" si="0"/>
        <v>-985.70046142962019</v>
      </c>
      <c r="N47" s="48"/>
    </row>
    <row r="48" spans="3:14" ht="15.95" customHeight="1" x14ac:dyDescent="0.25">
      <c r="C48" s="151"/>
      <c r="D48" s="49"/>
      <c r="E48" s="50" t="s">
        <v>21</v>
      </c>
      <c r="F48" s="14"/>
      <c r="G48" s="14"/>
      <c r="H48" s="33"/>
      <c r="I48" s="51">
        <v>20166.633765349543</v>
      </c>
      <c r="J48" s="33"/>
      <c r="K48" s="51">
        <v>17177.930561494253</v>
      </c>
      <c r="L48" s="33"/>
      <c r="M48" s="73">
        <f t="shared" si="0"/>
        <v>-2988.7032038552898</v>
      </c>
      <c r="N48" s="48"/>
    </row>
    <row r="49" spans="3:14" ht="15.95" customHeight="1" x14ac:dyDescent="0.25">
      <c r="C49" s="151"/>
      <c r="D49" s="44" t="s">
        <v>22</v>
      </c>
      <c r="E49" s="27"/>
      <c r="F49" s="27"/>
      <c r="G49" s="27"/>
      <c r="H49" s="52"/>
      <c r="I49" s="53">
        <v>185921.29854346506</v>
      </c>
      <c r="J49" s="52"/>
      <c r="K49" s="53">
        <v>178871.66417126439</v>
      </c>
      <c r="L49" s="52"/>
      <c r="M49" s="53">
        <f t="shared" si="0"/>
        <v>-7049.6343722006714</v>
      </c>
      <c r="N49" s="46"/>
    </row>
    <row r="50" spans="3:14" ht="15.95" customHeight="1" x14ac:dyDescent="0.25">
      <c r="C50" s="151"/>
      <c r="D50" s="27"/>
      <c r="E50" s="44" t="s">
        <v>23</v>
      </c>
      <c r="F50" s="27"/>
      <c r="G50" s="27"/>
      <c r="H50" s="30"/>
      <c r="I50" s="47">
        <v>158528.46389544074</v>
      </c>
      <c r="J50" s="30"/>
      <c r="K50" s="47">
        <v>149986.982977012</v>
      </c>
      <c r="L50" s="30"/>
      <c r="M50" s="54">
        <f t="shared" si="0"/>
        <v>-8541.4809184287442</v>
      </c>
      <c r="N50" s="48"/>
    </row>
    <row r="51" spans="3:14" ht="15.95" customHeight="1" x14ac:dyDescent="0.25">
      <c r="C51" s="151"/>
      <c r="D51" s="27"/>
      <c r="E51" s="44" t="s">
        <v>65</v>
      </c>
      <c r="F51" s="27"/>
      <c r="G51" s="27"/>
      <c r="H51" s="30"/>
      <c r="I51" s="47">
        <v>5749.8767951367781</v>
      </c>
      <c r="J51" s="30"/>
      <c r="K51" s="47">
        <v>6366.1246913793102</v>
      </c>
      <c r="L51" s="30"/>
      <c r="M51" s="54">
        <f t="shared" si="0"/>
        <v>616.24789624253208</v>
      </c>
      <c r="N51" s="48"/>
    </row>
    <row r="52" spans="3:14" ht="15.95" customHeight="1" x14ac:dyDescent="0.25">
      <c r="C52" s="151"/>
      <c r="D52" s="27"/>
      <c r="E52" s="44" t="s">
        <v>66</v>
      </c>
      <c r="F52" s="27"/>
      <c r="G52" s="27"/>
      <c r="H52" s="30"/>
      <c r="I52" s="47">
        <v>42.204614589665653</v>
      </c>
      <c r="J52" s="30"/>
      <c r="K52" s="47">
        <v>39.848143678160923</v>
      </c>
      <c r="L52" s="30"/>
      <c r="M52" s="54">
        <f t="shared" si="0"/>
        <v>-2.3564709115047293</v>
      </c>
      <c r="N52" s="48"/>
    </row>
    <row r="53" spans="3:14" ht="15.95" customHeight="1" x14ac:dyDescent="0.25">
      <c r="C53" s="151"/>
      <c r="D53" s="27"/>
      <c r="E53" s="44" t="s">
        <v>67</v>
      </c>
      <c r="F53" s="27"/>
      <c r="G53" s="27"/>
      <c r="H53" s="30"/>
      <c r="I53" s="47">
        <v>3852.4846674772034</v>
      </c>
      <c r="J53" s="30"/>
      <c r="K53" s="47">
        <v>3510.8341494252873</v>
      </c>
      <c r="L53" s="30"/>
      <c r="M53" s="54">
        <f t="shared" si="0"/>
        <v>-341.65051805191615</v>
      </c>
      <c r="N53" s="48"/>
    </row>
    <row r="54" spans="3:14" ht="15.95" customHeight="1" x14ac:dyDescent="0.25">
      <c r="C54" s="151"/>
      <c r="D54" s="27"/>
      <c r="E54" s="44" t="s">
        <v>24</v>
      </c>
      <c r="F54" s="27"/>
      <c r="G54" s="27"/>
      <c r="H54" s="30"/>
      <c r="I54" s="47">
        <v>14463.574589665654</v>
      </c>
      <c r="J54" s="30"/>
      <c r="K54" s="47">
        <v>15301.044048850576</v>
      </c>
      <c r="L54" s="30"/>
      <c r="M54" s="54">
        <f t="shared" si="0"/>
        <v>837.46945918492202</v>
      </c>
      <c r="N54" s="48"/>
    </row>
    <row r="55" spans="3:14" ht="15.95" customHeight="1" x14ac:dyDescent="0.25">
      <c r="C55" s="151"/>
      <c r="D55" s="27"/>
      <c r="E55" s="44" t="s">
        <v>25</v>
      </c>
      <c r="F55" s="27"/>
      <c r="G55" s="27"/>
      <c r="H55" s="56"/>
      <c r="I55" s="57">
        <v>3284.6939811550151</v>
      </c>
      <c r="J55" s="56"/>
      <c r="K55" s="57">
        <v>3666.83016091954</v>
      </c>
      <c r="L55" s="56"/>
      <c r="M55" s="73">
        <f t="shared" si="0"/>
        <v>382.13617976452497</v>
      </c>
      <c r="N55" s="48"/>
    </row>
    <row r="56" spans="3:14" ht="15.95" customHeight="1" x14ac:dyDescent="0.25">
      <c r="C56" s="38" t="s">
        <v>39</v>
      </c>
      <c r="D56" s="18"/>
      <c r="E56" s="18"/>
      <c r="F56" s="18"/>
      <c r="G56" s="18"/>
      <c r="H56" s="19"/>
      <c r="I56" s="58">
        <v>238512.40308206686</v>
      </c>
      <c r="J56" s="19"/>
      <c r="K56" s="58">
        <v>226843.24941609195</v>
      </c>
      <c r="L56" s="19"/>
      <c r="M56" s="58">
        <f t="shared" si="0"/>
        <v>-11669.153665974911</v>
      </c>
      <c r="N56" s="46"/>
    </row>
    <row r="57" spans="3:14" ht="15.95" customHeight="1" x14ac:dyDescent="0.25">
      <c r="C57" s="144" t="s">
        <v>26</v>
      </c>
      <c r="D57" s="44" t="s">
        <v>27</v>
      </c>
      <c r="E57" s="27"/>
      <c r="F57" s="27"/>
      <c r="G57" s="27"/>
      <c r="H57" s="52"/>
      <c r="I57" s="53">
        <v>172839.61532948326</v>
      </c>
      <c r="J57" s="52"/>
      <c r="K57" s="53">
        <v>173063.53300344828</v>
      </c>
      <c r="L57" s="52"/>
      <c r="M57" s="53">
        <f t="shared" si="0"/>
        <v>223.91767396501382</v>
      </c>
      <c r="N57" s="46"/>
    </row>
    <row r="58" spans="3:14" ht="15.95" customHeight="1" x14ac:dyDescent="0.25">
      <c r="C58" s="144"/>
      <c r="D58" s="44"/>
      <c r="E58" s="55" t="s">
        <v>28</v>
      </c>
      <c r="F58" s="27"/>
      <c r="G58" s="27"/>
      <c r="H58" s="30"/>
      <c r="I58" s="47">
        <v>152401.14982188452</v>
      </c>
      <c r="J58" s="30"/>
      <c r="K58" s="47">
        <v>152597.60881839081</v>
      </c>
      <c r="L58" s="30"/>
      <c r="M58" s="54">
        <f t="shared" si="0"/>
        <v>196.45899650629144</v>
      </c>
      <c r="N58" s="48"/>
    </row>
    <row r="59" spans="3:14" ht="15.95" customHeight="1" x14ac:dyDescent="0.25">
      <c r="C59" s="144"/>
      <c r="D59" s="44"/>
      <c r="E59" s="55" t="s">
        <v>29</v>
      </c>
      <c r="F59" s="27"/>
      <c r="G59" s="27"/>
      <c r="H59" s="30"/>
      <c r="I59" s="47">
        <v>10039.113879635257</v>
      </c>
      <c r="J59" s="30"/>
      <c r="K59" s="47">
        <v>9931.4352390804597</v>
      </c>
      <c r="L59" s="30"/>
      <c r="M59" s="54">
        <f t="shared" si="0"/>
        <v>-107.67864055479731</v>
      </c>
      <c r="N59" s="48"/>
    </row>
    <row r="60" spans="3:14" ht="15.95" customHeight="1" x14ac:dyDescent="0.25">
      <c r="C60" s="144"/>
      <c r="D60" s="44"/>
      <c r="E60" s="55" t="s">
        <v>30</v>
      </c>
      <c r="F60" s="27"/>
      <c r="G60" s="27"/>
      <c r="H60" s="30"/>
      <c r="I60" s="47">
        <v>6253.365124012158</v>
      </c>
      <c r="J60" s="30"/>
      <c r="K60" s="47">
        <v>6584.8758431034476</v>
      </c>
      <c r="L60" s="30"/>
      <c r="M60" s="54">
        <f t="shared" si="0"/>
        <v>331.5107190912895</v>
      </c>
      <c r="N60" s="48"/>
    </row>
    <row r="61" spans="3:14" ht="15.95" customHeight="1" x14ac:dyDescent="0.25">
      <c r="C61" s="144"/>
      <c r="D61" s="44"/>
      <c r="E61" s="55" t="s">
        <v>41</v>
      </c>
      <c r="F61" s="27"/>
      <c r="G61" s="27"/>
      <c r="H61" s="30"/>
      <c r="I61" s="47">
        <v>4145.9865039513679</v>
      </c>
      <c r="J61" s="30"/>
      <c r="K61" s="47">
        <v>3949.6131028735631</v>
      </c>
      <c r="L61" s="30"/>
      <c r="M61" s="54">
        <f t="shared" si="0"/>
        <v>-196.37340107780483</v>
      </c>
      <c r="N61" s="48"/>
    </row>
    <row r="62" spans="3:14" ht="15.95" customHeight="1" x14ac:dyDescent="0.25">
      <c r="C62" s="144"/>
      <c r="D62" s="44" t="s">
        <v>31</v>
      </c>
      <c r="E62" s="27"/>
      <c r="F62" s="27"/>
      <c r="G62" s="27"/>
      <c r="H62" s="30"/>
      <c r="I62" s="47">
        <v>337130.46191975684</v>
      </c>
      <c r="J62" s="30"/>
      <c r="K62" s="47">
        <v>326871.60083103448</v>
      </c>
      <c r="L62" s="30"/>
      <c r="M62" s="54">
        <f t="shared" si="0"/>
        <v>-10258.861088722362</v>
      </c>
      <c r="N62" s="48"/>
    </row>
    <row r="63" spans="3:14" ht="15.95" customHeight="1" x14ac:dyDescent="0.25">
      <c r="C63" s="144"/>
      <c r="D63" s="44" t="s">
        <v>32</v>
      </c>
      <c r="E63" s="27"/>
      <c r="F63" s="27"/>
      <c r="G63" s="27"/>
      <c r="H63" s="30"/>
      <c r="I63" s="54">
        <v>83891.380971428574</v>
      </c>
      <c r="J63" s="30"/>
      <c r="K63" s="54">
        <v>88904.354940804595</v>
      </c>
      <c r="L63" s="30"/>
      <c r="M63" s="54">
        <f t="shared" si="0"/>
        <v>5012.9739693760202</v>
      </c>
      <c r="N63" s="46"/>
    </row>
    <row r="64" spans="3:14" ht="15.95" customHeight="1" x14ac:dyDescent="0.25">
      <c r="C64" s="144"/>
      <c r="D64" s="27"/>
      <c r="E64" s="44" t="s">
        <v>33</v>
      </c>
      <c r="F64" s="27"/>
      <c r="G64" s="27"/>
      <c r="H64" s="30"/>
      <c r="I64" s="47">
        <v>11351.602567173251</v>
      </c>
      <c r="J64" s="30"/>
      <c r="K64" s="47">
        <v>9116.9454195402304</v>
      </c>
      <c r="L64" s="30"/>
      <c r="M64" s="54">
        <f t="shared" si="0"/>
        <v>-2234.6571476330209</v>
      </c>
      <c r="N64" s="48"/>
    </row>
    <row r="65" spans="3:18" ht="15.95" customHeight="1" x14ac:dyDescent="0.25">
      <c r="C65" s="144"/>
      <c r="D65" s="27"/>
      <c r="E65" s="44" t="s">
        <v>34</v>
      </c>
      <c r="F65" s="27"/>
      <c r="G65" s="27"/>
      <c r="H65" s="30"/>
      <c r="I65" s="47">
        <v>72539.77840425531</v>
      </c>
      <c r="J65" s="30"/>
      <c r="K65" s="47">
        <v>79787.409521264373</v>
      </c>
      <c r="L65" s="30"/>
      <c r="M65" s="54">
        <f t="shared" si="0"/>
        <v>7247.631117009063</v>
      </c>
      <c r="N65" s="48"/>
    </row>
    <row r="66" spans="3:18" ht="15.95" customHeight="1" x14ac:dyDescent="0.25">
      <c r="C66" s="144"/>
      <c r="D66" s="44" t="s">
        <v>42</v>
      </c>
      <c r="E66" s="27"/>
      <c r="F66" s="27"/>
      <c r="G66" s="27"/>
      <c r="H66" s="33"/>
      <c r="I66" s="51">
        <v>347072.66866443772</v>
      </c>
      <c r="J66" s="33"/>
      <c r="K66" s="51">
        <v>353018.43897528737</v>
      </c>
      <c r="L66" s="33"/>
      <c r="M66" s="73">
        <f t="shared" si="0"/>
        <v>5945.7703108496498</v>
      </c>
      <c r="N66" s="48"/>
    </row>
    <row r="67" spans="3:18" ht="15.95" customHeight="1" x14ac:dyDescent="0.25">
      <c r="C67" s="38" t="s">
        <v>35</v>
      </c>
      <c r="D67" s="59"/>
      <c r="E67" s="18"/>
      <c r="F67" s="18"/>
      <c r="G67" s="18"/>
      <c r="H67" s="60"/>
      <c r="I67" s="61">
        <v>940934.12688510632</v>
      </c>
      <c r="J67" s="60"/>
      <c r="K67" s="61">
        <v>941857.92775057466</v>
      </c>
      <c r="L67" s="60"/>
      <c r="M67" s="61">
        <f t="shared" si="0"/>
        <v>923.80086546833627</v>
      </c>
      <c r="N67" s="46"/>
    </row>
    <row r="68" spans="3:18" ht="15.95" customHeight="1" x14ac:dyDescent="0.25">
      <c r="C68" s="62" t="s">
        <v>43</v>
      </c>
      <c r="D68" s="13"/>
      <c r="E68" s="14"/>
      <c r="F68" s="14"/>
      <c r="G68" s="14"/>
      <c r="H68" s="60"/>
      <c r="I68" s="61">
        <v>1179446.5299671732</v>
      </c>
      <c r="J68" s="60"/>
      <c r="K68" s="61">
        <v>1168701.1771666668</v>
      </c>
      <c r="L68" s="60"/>
      <c r="M68" s="61">
        <f t="shared" si="0"/>
        <v>-10745.3528005064</v>
      </c>
      <c r="N68" s="46"/>
    </row>
    <row r="69" spans="3:18" ht="6.75" customHeight="1" x14ac:dyDescent="0.25">
      <c r="C69" s="62"/>
      <c r="D69" s="13"/>
      <c r="E69" s="14"/>
      <c r="F69" s="14"/>
      <c r="G69" s="14"/>
      <c r="H69" s="60"/>
      <c r="I69" s="61"/>
      <c r="J69" s="60"/>
      <c r="K69" s="61"/>
      <c r="L69" s="60"/>
      <c r="M69" s="61"/>
      <c r="N69" s="46"/>
    </row>
    <row r="70" spans="3:18" ht="15.75" customHeight="1" x14ac:dyDescent="0.25">
      <c r="C70" s="63" t="s">
        <v>47</v>
      </c>
      <c r="D70" s="64"/>
      <c r="E70" s="64"/>
      <c r="F70" s="64"/>
      <c r="G70" s="64"/>
      <c r="H70" s="63"/>
      <c r="I70" s="67" t="s">
        <v>44</v>
      </c>
      <c r="J70" s="63"/>
      <c r="K70" s="65">
        <v>542498.00739022996</v>
      </c>
      <c r="L70" s="63"/>
      <c r="M70" s="67" t="s">
        <v>44</v>
      </c>
      <c r="N70" s="48"/>
      <c r="O70" s="66"/>
      <c r="P70" s="66"/>
      <c r="Q70" s="66"/>
      <c r="R70" s="66"/>
    </row>
    <row r="71" spans="3:18" ht="15.75" customHeight="1" x14ac:dyDescent="0.25">
      <c r="C71" s="63" t="s">
        <v>48</v>
      </c>
      <c r="D71" s="64"/>
      <c r="E71" s="64"/>
      <c r="F71" s="64"/>
      <c r="G71" s="64"/>
      <c r="H71" s="63"/>
      <c r="I71" s="67" t="s">
        <v>44</v>
      </c>
      <c r="J71" s="63"/>
      <c r="K71" s="65">
        <v>305844.20718620688</v>
      </c>
      <c r="L71" s="63"/>
      <c r="M71" s="67" t="s">
        <v>44</v>
      </c>
      <c r="N71" s="48"/>
      <c r="O71" s="66"/>
      <c r="P71" s="66"/>
      <c r="Q71" s="66"/>
      <c r="R71" s="66"/>
    </row>
    <row r="72" spans="3:18" ht="15.75" customHeight="1" x14ac:dyDescent="0.25">
      <c r="C72" s="63"/>
      <c r="D72" s="64"/>
      <c r="E72" s="64"/>
      <c r="F72" s="64"/>
      <c r="G72" s="68" t="s">
        <v>50</v>
      </c>
      <c r="H72" s="63"/>
      <c r="I72" s="67" t="s">
        <v>44</v>
      </c>
      <c r="J72" s="63"/>
      <c r="K72" s="74">
        <f>+K71/K70</f>
        <v>0.5637701945810224</v>
      </c>
      <c r="L72" s="63"/>
      <c r="M72" s="67" t="s">
        <v>44</v>
      </c>
      <c r="N72" s="48"/>
      <c r="O72" s="66"/>
      <c r="P72" s="66"/>
      <c r="Q72" s="66"/>
      <c r="R72" s="66"/>
    </row>
    <row r="73" spans="3:18" x14ac:dyDescent="0.25">
      <c r="F73" s="4">
        <v>1</v>
      </c>
      <c r="G73" s="75" t="s">
        <v>80</v>
      </c>
      <c r="H73" s="81" t="s">
        <v>85</v>
      </c>
      <c r="K73" s="1">
        <f>K70-K71</f>
        <v>236653.80020402308</v>
      </c>
      <c r="L73" s="82"/>
      <c r="M73" s="99" t="s">
        <v>77</v>
      </c>
    </row>
    <row r="74" spans="3:18" x14ac:dyDescent="0.25">
      <c r="F74" s="4">
        <v>2</v>
      </c>
      <c r="G74" s="75" t="s">
        <v>70</v>
      </c>
      <c r="H74" s="81" t="s">
        <v>86</v>
      </c>
      <c r="J74" s="1"/>
      <c r="K74" s="1">
        <v>324066</v>
      </c>
      <c r="L74" s="83"/>
      <c r="M74" s="103">
        <v>11801</v>
      </c>
    </row>
    <row r="75" spans="3:18" x14ac:dyDescent="0.25">
      <c r="F75" s="4">
        <v>3</v>
      </c>
      <c r="G75" s="75" t="s">
        <v>71</v>
      </c>
      <c r="H75" s="81" t="s">
        <v>87</v>
      </c>
      <c r="J75" s="1"/>
      <c r="K75" s="1">
        <f>K74-K50</f>
        <v>174079.017022988</v>
      </c>
      <c r="L75" s="83"/>
      <c r="M75" s="86" t="s">
        <v>92</v>
      </c>
    </row>
    <row r="76" spans="3:18" x14ac:dyDescent="0.25">
      <c r="F76" s="92">
        <v>4</v>
      </c>
      <c r="G76" s="93" t="s">
        <v>72</v>
      </c>
      <c r="H76" s="101" t="s">
        <v>88</v>
      </c>
      <c r="J76" s="95"/>
      <c r="K76" s="96">
        <f>K73-K75</f>
        <v>62574.783181035076</v>
      </c>
      <c r="L76" s="83"/>
      <c r="M76" s="86" t="s">
        <v>93</v>
      </c>
    </row>
    <row r="77" spans="3:18" x14ac:dyDescent="0.25">
      <c r="F77" s="4">
        <v>5</v>
      </c>
      <c r="G77" s="75" t="s">
        <v>81</v>
      </c>
      <c r="H77" s="81" t="s">
        <v>89</v>
      </c>
      <c r="J77" s="1"/>
      <c r="K77" s="1">
        <f>K70/(21+7/12)*28/0.9</f>
        <v>781979.10975168284</v>
      </c>
      <c r="L77" s="83"/>
      <c r="M77" s="85" t="s">
        <v>76</v>
      </c>
    </row>
    <row r="78" spans="3:18" x14ac:dyDescent="0.25">
      <c r="F78" s="92">
        <v>6</v>
      </c>
      <c r="G78" s="93" t="s">
        <v>73</v>
      </c>
      <c r="H78" s="100" t="s">
        <v>90</v>
      </c>
      <c r="I78" s="95"/>
      <c r="J78" s="95"/>
      <c r="K78" s="96">
        <f>K77*(K72-0.35)*(21+7/12)/28</f>
        <v>128855.44955514044</v>
      </c>
      <c r="L78" s="83"/>
      <c r="M78" s="86" t="s">
        <v>78</v>
      </c>
    </row>
    <row r="79" spans="3:18" x14ac:dyDescent="0.25">
      <c r="F79" s="92">
        <v>7</v>
      </c>
      <c r="G79" s="93" t="s">
        <v>112</v>
      </c>
      <c r="H79" s="94"/>
      <c r="I79" s="96"/>
      <c r="J79" s="95"/>
      <c r="K79" s="96">
        <f>K77*0.26*(21+7/12)/39</f>
        <v>112518.10523649215</v>
      </c>
      <c r="L79" s="83"/>
      <c r="M79" s="102">
        <v>28084871</v>
      </c>
    </row>
    <row r="80" spans="3:18" x14ac:dyDescent="0.25">
      <c r="G80" s="76" t="s">
        <v>74</v>
      </c>
      <c r="H80" s="59"/>
      <c r="I80" s="77"/>
      <c r="J80" s="19"/>
      <c r="K80" s="59">
        <f>K76+K78</f>
        <v>191430.23273617553</v>
      </c>
      <c r="L80" s="83"/>
      <c r="M80" s="86" t="s">
        <v>75</v>
      </c>
    </row>
    <row r="81" spans="4:13" x14ac:dyDescent="0.25">
      <c r="D81" s="137"/>
      <c r="E81" s="138"/>
      <c r="F81" s="139"/>
      <c r="G81" s="140" t="s">
        <v>82</v>
      </c>
      <c r="H81" s="141"/>
      <c r="I81" s="142"/>
      <c r="J81" s="19"/>
      <c r="K81" s="59">
        <f>K79+K80</f>
        <v>303948.33797266765</v>
      </c>
      <c r="L81" s="83"/>
      <c r="M81" s="84"/>
    </row>
    <row r="82" spans="4:13" x14ac:dyDescent="0.25">
      <c r="D82" s="79"/>
      <c r="E82" s="80"/>
      <c r="F82" s="97"/>
      <c r="G82" s="75" t="s">
        <v>83</v>
      </c>
      <c r="H82" s="97"/>
      <c r="I82" s="97"/>
      <c r="K82" s="1">
        <f>O18</f>
        <v>277376.3001074713</v>
      </c>
      <c r="L82" s="83"/>
      <c r="M82" s="84"/>
    </row>
    <row r="83" spans="4:13" x14ac:dyDescent="0.25">
      <c r="G83" s="75" t="s">
        <v>91</v>
      </c>
      <c r="J83" s="1"/>
      <c r="K83" s="1">
        <f>M74*365*85.3*0.958*0.954*2/12/1000+M74*365*85.3*0.958*0.954/12*0.637/1000</f>
        <v>73791.013195998603</v>
      </c>
      <c r="L83" s="83"/>
      <c r="M83" s="87" t="s">
        <v>79</v>
      </c>
    </row>
    <row r="84" spans="4:13" x14ac:dyDescent="0.25">
      <c r="F84" s="88"/>
      <c r="G84" s="89" t="s">
        <v>84</v>
      </c>
      <c r="H84" s="90"/>
      <c r="I84" s="91"/>
      <c r="J84" s="91"/>
      <c r="K84" s="78">
        <f>K82-K83-K81</f>
        <v>-100363.05106119497</v>
      </c>
      <c r="L84" s="60"/>
    </row>
    <row r="85" spans="4:13" x14ac:dyDescent="0.25">
      <c r="J85" s="1"/>
    </row>
    <row r="86" spans="4:13" x14ac:dyDescent="0.25">
      <c r="J86" s="1"/>
    </row>
    <row r="87" spans="4:13" x14ac:dyDescent="0.25">
      <c r="J87" s="1"/>
    </row>
  </sheetData>
  <mergeCells count="11">
    <mergeCell ref="D81:F81"/>
    <mergeCell ref="G81:I81"/>
    <mergeCell ref="C5:M5"/>
    <mergeCell ref="C57:C66"/>
    <mergeCell ref="H7:M7"/>
    <mergeCell ref="H8:I8"/>
    <mergeCell ref="J8:K8"/>
    <mergeCell ref="L8:M8"/>
    <mergeCell ref="C18:C41"/>
    <mergeCell ref="C43:C55"/>
    <mergeCell ref="E7:G8"/>
  </mergeCells>
  <phoneticPr fontId="28"/>
  <dataValidations count="1">
    <dataValidation errorStyle="warning" imeMode="disabled" operator="greaterThanOrEqual" allowBlank="1" showInputMessage="1" showErrorMessage="1" sqref="N64:N66 I64:I66 K64:K66 N50:N55 I50:I55 K50:K55 N44:N48 I44:I48 K44:K48 M19:M66 I19:I24 K19:K24 N38:N41 N30 N32 N27 I57:I62 K57:K62 K38:K41 K30 K32 K27 I27 I32 I30 I38:I41 N19:N24 N57:N62"/>
  </dataValidations>
  <pageMargins left="1.1417322834645669" right="0.35433070866141736" top="0.43307086614173229" bottom="0.27559055118110237" header="0.31496062992125984" footer="0.35433070866141736"/>
  <pageSetup paperSize="9" scale="64" firstPageNumber="29" orientation="portrait" useFirstPageNumber="1" r:id="rId1"/>
  <headerFooter alignWithMargins="0"/>
  <ignoredErrors>
    <ignoredError sqref="M19:M2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zoomScaleNormal="100" workbookViewId="0">
      <selection activeCell="B20" sqref="B20"/>
    </sheetView>
  </sheetViews>
  <sheetFormatPr defaultRowHeight="13.5" x14ac:dyDescent="0.15"/>
  <cols>
    <col min="1" max="1" width="2.75" customWidth="1"/>
    <col min="2" max="2" width="38.75" customWidth="1"/>
    <col min="3" max="3" width="13.875" customWidth="1"/>
    <col min="4" max="4" width="52.625" customWidth="1"/>
    <col min="5" max="5" width="11.875" customWidth="1"/>
  </cols>
  <sheetData>
    <row r="1" spans="1:5" ht="39.75" customHeight="1" x14ac:dyDescent="0.15">
      <c r="A1" s="161" t="s">
        <v>109</v>
      </c>
      <c r="B1" s="161"/>
      <c r="C1" s="161"/>
      <c r="D1" s="161"/>
    </row>
    <row r="2" spans="1:5" ht="35.25" customHeight="1" x14ac:dyDescent="0.15">
      <c r="A2" s="120"/>
      <c r="B2" s="164" t="s">
        <v>108</v>
      </c>
      <c r="C2" s="165"/>
      <c r="D2" s="165"/>
    </row>
    <row r="3" spans="1:5" ht="51" customHeight="1" x14ac:dyDescent="0.15">
      <c r="A3" s="159" t="s">
        <v>141</v>
      </c>
      <c r="B3" s="160"/>
      <c r="C3" s="160"/>
      <c r="D3" s="160"/>
      <c r="E3" s="104"/>
    </row>
    <row r="4" spans="1:5" ht="27.95" customHeight="1" x14ac:dyDescent="0.15">
      <c r="A4" s="111">
        <v>1</v>
      </c>
      <c r="B4" s="108" t="s">
        <v>80</v>
      </c>
      <c r="C4" s="106">
        <f>C5-C6</f>
        <v>236654</v>
      </c>
      <c r="D4" s="117" t="s">
        <v>85</v>
      </c>
    </row>
    <row r="5" spans="1:5" ht="27.75" customHeight="1" x14ac:dyDescent="0.15">
      <c r="A5" s="114"/>
      <c r="B5" s="121" t="s">
        <v>95</v>
      </c>
      <c r="C5" s="112">
        <v>542498</v>
      </c>
      <c r="D5" s="166" t="s">
        <v>130</v>
      </c>
    </row>
    <row r="6" spans="1:5" ht="27.95" customHeight="1" x14ac:dyDescent="0.15">
      <c r="A6" s="115"/>
      <c r="B6" s="109" t="s">
        <v>94</v>
      </c>
      <c r="C6" s="112">
        <v>305844</v>
      </c>
      <c r="D6" s="167"/>
    </row>
    <row r="7" spans="1:5" ht="27.95" customHeight="1" x14ac:dyDescent="0.15">
      <c r="A7" s="115"/>
      <c r="B7" s="109" t="s">
        <v>104</v>
      </c>
      <c r="C7" s="113">
        <f>C6/C5</f>
        <v>0.56376982034956813</v>
      </c>
      <c r="D7" s="117" t="s">
        <v>131</v>
      </c>
    </row>
    <row r="8" spans="1:5" ht="27.95" customHeight="1" x14ac:dyDescent="0.15">
      <c r="A8" s="111">
        <v>2</v>
      </c>
      <c r="B8" s="109" t="s">
        <v>99</v>
      </c>
      <c r="C8" s="112">
        <v>324066</v>
      </c>
      <c r="D8" s="117" t="s">
        <v>132</v>
      </c>
    </row>
    <row r="9" spans="1:5" ht="27.95" customHeight="1" x14ac:dyDescent="0.15">
      <c r="A9" s="111"/>
      <c r="B9" s="108" t="s">
        <v>100</v>
      </c>
      <c r="C9" s="112">
        <v>149986</v>
      </c>
      <c r="D9" s="118" t="s">
        <v>133</v>
      </c>
    </row>
    <row r="10" spans="1:5" ht="27.95" customHeight="1" x14ac:dyDescent="0.15">
      <c r="A10" s="111">
        <v>3</v>
      </c>
      <c r="B10" s="108" t="s">
        <v>101</v>
      </c>
      <c r="C10" s="106">
        <f>C8-C9</f>
        <v>174080</v>
      </c>
      <c r="D10" s="118" t="s">
        <v>125</v>
      </c>
    </row>
    <row r="11" spans="1:5" ht="27.95" customHeight="1" x14ac:dyDescent="0.15">
      <c r="A11" s="111">
        <v>4</v>
      </c>
      <c r="B11" s="108" t="s">
        <v>119</v>
      </c>
      <c r="C11" s="106">
        <f>C4-C10</f>
        <v>62574</v>
      </c>
      <c r="D11" s="117" t="s">
        <v>118</v>
      </c>
    </row>
    <row r="12" spans="1:5" ht="27.95" customHeight="1" x14ac:dyDescent="0.15">
      <c r="A12" s="111">
        <v>5</v>
      </c>
      <c r="B12" s="108" t="s">
        <v>129</v>
      </c>
      <c r="C12" s="112">
        <v>781979</v>
      </c>
      <c r="D12" s="117" t="s">
        <v>120</v>
      </c>
    </row>
    <row r="13" spans="1:5" ht="27.95" customHeight="1" x14ac:dyDescent="0.15">
      <c r="A13" s="111"/>
      <c r="B13" s="108" t="s">
        <v>106</v>
      </c>
      <c r="C13" s="122" t="s">
        <v>107</v>
      </c>
      <c r="D13" s="117" t="s">
        <v>120</v>
      </c>
    </row>
    <row r="14" spans="1:5" ht="87.75" customHeight="1" x14ac:dyDescent="0.15">
      <c r="A14" s="111">
        <v>6</v>
      </c>
      <c r="B14" s="108" t="s">
        <v>73</v>
      </c>
      <c r="C14" s="106">
        <f>C12*(C7-0.35)*(21+7/12)/28</f>
        <v>128855.2058925832</v>
      </c>
      <c r="D14" s="116" t="s">
        <v>121</v>
      </c>
    </row>
    <row r="15" spans="1:5" ht="36" customHeight="1" x14ac:dyDescent="0.15">
      <c r="A15" s="111">
        <v>7</v>
      </c>
      <c r="B15" s="108" t="s">
        <v>112</v>
      </c>
      <c r="C15" s="106">
        <f>C12*0.26*(21+7/12)/39</f>
        <v>112518.08944444444</v>
      </c>
      <c r="D15" s="116" t="s">
        <v>137</v>
      </c>
    </row>
    <row r="16" spans="1:5" ht="27.95" customHeight="1" x14ac:dyDescent="0.15">
      <c r="A16" s="111">
        <v>8</v>
      </c>
      <c r="B16" s="108" t="s">
        <v>96</v>
      </c>
      <c r="C16" s="106">
        <f>C11+C14</f>
        <v>191429.20589258318</v>
      </c>
      <c r="D16" s="123" t="s">
        <v>102</v>
      </c>
    </row>
    <row r="17" spans="1:6" ht="27.95" customHeight="1" x14ac:dyDescent="0.15">
      <c r="A17" s="111">
        <v>9</v>
      </c>
      <c r="B17" s="110" t="s">
        <v>97</v>
      </c>
      <c r="C17" s="106">
        <f>C11+C14+C15</f>
        <v>303947.29533702764</v>
      </c>
      <c r="D17" s="124" t="s">
        <v>103</v>
      </c>
    </row>
    <row r="18" spans="1:6" ht="24" customHeight="1" x14ac:dyDescent="0.15">
      <c r="A18" s="111">
        <v>10</v>
      </c>
      <c r="B18" s="108" t="s">
        <v>98</v>
      </c>
      <c r="C18" s="112">
        <f>平均貸借対照表【全体】!O18</f>
        <v>277376.3001074713</v>
      </c>
      <c r="D18" s="118" t="s">
        <v>134</v>
      </c>
    </row>
    <row r="19" spans="1:6" ht="66.75" customHeight="1" x14ac:dyDescent="0.15">
      <c r="A19" s="111">
        <v>11</v>
      </c>
      <c r="B19" s="108" t="s">
        <v>135</v>
      </c>
      <c r="C19" s="112">
        <v>73791</v>
      </c>
      <c r="D19" s="116" t="s">
        <v>136</v>
      </c>
    </row>
    <row r="20" spans="1:6" ht="36" customHeight="1" x14ac:dyDescent="0.15">
      <c r="A20" s="111">
        <v>12</v>
      </c>
      <c r="B20" s="108" t="s">
        <v>142</v>
      </c>
      <c r="C20" s="106">
        <f>C18-C19</f>
        <v>203585.3001074713</v>
      </c>
      <c r="D20" s="136" t="s">
        <v>138</v>
      </c>
    </row>
    <row r="21" spans="1:6" ht="27.95" customHeight="1" x14ac:dyDescent="0.15">
      <c r="A21" s="111">
        <v>13</v>
      </c>
      <c r="B21" s="108" t="s">
        <v>140</v>
      </c>
      <c r="C21" s="106">
        <f>C18-(C19+C11+C14+C15)</f>
        <v>-100361.99522955634</v>
      </c>
      <c r="D21" s="123" t="s">
        <v>139</v>
      </c>
    </row>
    <row r="22" spans="1:6" ht="8.25" customHeight="1" x14ac:dyDescent="0.15">
      <c r="B22" s="107"/>
      <c r="C22" s="107"/>
      <c r="D22" s="107"/>
    </row>
    <row r="23" spans="1:6" ht="125.25" customHeight="1" x14ac:dyDescent="0.15">
      <c r="A23" s="105"/>
      <c r="B23" s="158" t="s">
        <v>117</v>
      </c>
      <c r="C23" s="158"/>
      <c r="D23" s="158"/>
      <c r="F23" s="119"/>
    </row>
    <row r="24" spans="1:6" ht="47.25" customHeight="1" x14ac:dyDescent="0.15">
      <c r="A24" s="105"/>
      <c r="B24" s="162" t="s">
        <v>114</v>
      </c>
      <c r="C24" s="162"/>
      <c r="D24" s="162"/>
      <c r="F24" s="119"/>
    </row>
    <row r="25" spans="1:6" ht="71.25" customHeight="1" x14ac:dyDescent="0.15">
      <c r="A25" s="105"/>
      <c r="B25" s="162" t="s">
        <v>115</v>
      </c>
      <c r="C25" s="165"/>
      <c r="D25" s="165"/>
      <c r="F25" s="119"/>
    </row>
    <row r="26" spans="1:6" ht="29.25" customHeight="1" x14ac:dyDescent="0.15">
      <c r="A26" s="105"/>
      <c r="B26" s="132" t="s">
        <v>113</v>
      </c>
      <c r="C26" s="132"/>
      <c r="D26" s="132"/>
      <c r="F26" s="119"/>
    </row>
    <row r="27" spans="1:6" ht="168" customHeight="1" x14ac:dyDescent="0.15">
      <c r="B27" s="162" t="s">
        <v>122</v>
      </c>
      <c r="C27" s="162"/>
      <c r="D27" s="162"/>
    </row>
    <row r="28" spans="1:6" ht="138" customHeight="1" x14ac:dyDescent="0.15">
      <c r="B28" s="162" t="s">
        <v>123</v>
      </c>
      <c r="C28" s="163"/>
      <c r="D28" s="163"/>
    </row>
    <row r="29" spans="1:6" ht="217.5" customHeight="1" x14ac:dyDescent="0.15">
      <c r="B29" s="162" t="s">
        <v>124</v>
      </c>
      <c r="C29" s="163"/>
      <c r="D29" s="163"/>
    </row>
    <row r="30" spans="1:6" ht="304.5" customHeight="1" x14ac:dyDescent="0.15">
      <c r="B30" s="158" t="s">
        <v>116</v>
      </c>
      <c r="C30" s="158"/>
      <c r="D30" s="158"/>
    </row>
    <row r="31" spans="1:6" ht="19.5" customHeight="1" x14ac:dyDescent="0.15">
      <c r="B31" s="157" t="s">
        <v>105</v>
      </c>
      <c r="C31" s="157"/>
      <c r="D31" s="157"/>
    </row>
  </sheetData>
  <mergeCells count="12">
    <mergeCell ref="B31:D31"/>
    <mergeCell ref="B30:D30"/>
    <mergeCell ref="A3:D3"/>
    <mergeCell ref="A1:D1"/>
    <mergeCell ref="B24:D24"/>
    <mergeCell ref="B23:D23"/>
    <mergeCell ref="B27:D27"/>
    <mergeCell ref="B28:D28"/>
    <mergeCell ref="B29:D29"/>
    <mergeCell ref="B2:D2"/>
    <mergeCell ref="B25:D25"/>
    <mergeCell ref="D5:D6"/>
  </mergeCells>
  <phoneticPr fontId="21"/>
  <pageMargins left="0.70866141732283472" right="0.70866141732283472" top="0.35433070866141736" bottom="0.35433070866141736"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平均貸借対照表【全体】</vt:lpstr>
      <vt:lpstr>やってみよう</vt:lpstr>
      <vt:lpstr>やってみよう!Print_Area</vt:lpstr>
      <vt:lpstr>平均貸借対照表【全体】!Print_Area</vt:lpstr>
      <vt:lpstr>平均貸借対照表【全体】!Print_Titles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YASUHIRO</dc:creator>
  <cp:lastModifiedBy>swasc</cp:lastModifiedBy>
  <cp:lastPrinted>2016-01-07T08:24:12Z</cp:lastPrinted>
  <dcterms:created xsi:type="dcterms:W3CDTF">2012-10-17T13:00:02Z</dcterms:created>
  <dcterms:modified xsi:type="dcterms:W3CDTF">2016-02-27T08:54:07Z</dcterms:modified>
</cp:coreProperties>
</file>