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117209\Desktop\"/>
    </mc:Choice>
  </mc:AlternateContent>
  <bookViews>
    <workbookView xWindow="0" yWindow="0" windowWidth="24000" windowHeight="9750" firstSheet="4" activeTab="9"/>
  </bookViews>
  <sheets>
    <sheet name=" 【見本】P33①実績報告書表紙 " sheetId="29" r:id="rId1"/>
    <sheet name="【見本】①実績報告書表紙" sheetId="25" state="hidden" r:id="rId2"/>
    <sheet name="【見本】P34～36②実績内訳（対象者ごと）" sheetId="30" r:id="rId3"/>
    <sheet name="【見本】②実績内訳（対象者ごと）" sheetId="26" state="hidden" r:id="rId4"/>
    <sheet name="【見本】P37,38③請求書 " sheetId="31" r:id="rId5"/>
    <sheet name="【見本】③請求書" sheetId="27" state="hidden" r:id="rId6"/>
    <sheet name="①実績報告書表紙 " sheetId="24" r:id="rId7"/>
    <sheet name="②実績内訳（対象者ごと）" sheetId="19" state="hidden" r:id="rId8"/>
    <sheet name="×②実績内訳（対象者ごと）【求人広告費様式案 様式2-3】" sheetId="22" state="hidden" r:id="rId9"/>
    <sheet name="②実績内訳（対象者ごと）積算根拠資料" sheetId="28" r:id="rId10"/>
    <sheet name="③請求書" sheetId="7" r:id="rId11"/>
  </sheets>
  <definedNames>
    <definedName name="_xlnm._FilterDatabase" localSheetId="3" hidden="1">'【見本】②実績内訳（対象者ごと）'!$B$14:$U$32</definedName>
    <definedName name="_xlnm._FilterDatabase" localSheetId="2" hidden="1">'【見本】P34～36②実績内訳（対象者ごと）'!$B$14:$Y$32</definedName>
    <definedName name="_xlnm._FilterDatabase" localSheetId="8" hidden="1">'×②実績内訳（対象者ごと）【求人広告費様式案 様式2-3】'!#REF!</definedName>
    <definedName name="_xlnm._FilterDatabase" localSheetId="7" hidden="1">'②実績内訳（対象者ごと）'!$B$14:$U$32</definedName>
    <definedName name="_xlnm._FilterDatabase" localSheetId="9" hidden="1">'②実績内訳（対象者ごと）積算根拠資料'!$B$14:$Y$32</definedName>
    <definedName name="_xlnm.Print_Area" localSheetId="0">' 【見本】P33①実績報告書表紙 '!$A$1:$M$28</definedName>
    <definedName name="_xlnm.Print_Area" localSheetId="1">【見本】①実績報告書表紙!$A$1:$S$30</definedName>
    <definedName name="_xlnm.Print_Area" localSheetId="3">'【見本】②実績内訳（対象者ごと）'!$A$1:$V$108</definedName>
    <definedName name="_xlnm.Print_Area" localSheetId="5">【見本】③請求書!$A$1:$Q$64</definedName>
    <definedName name="_xlnm.Print_Area" localSheetId="2">'【見本】P34～36②実績内訳（対象者ごと）'!$A$1:$Z$115</definedName>
    <definedName name="_xlnm.Print_Area" localSheetId="4">'【見本】P37,38③請求書 '!$A$1:$Q$64</definedName>
    <definedName name="_xlnm.Print_Area" localSheetId="8">'×②実績内訳（対象者ごと）【求人広告費様式案 様式2-3】'!$A$1:$U$21</definedName>
    <definedName name="_xlnm.Print_Area" localSheetId="6">'①実績報告書表紙 '!$A$1:$M$28</definedName>
    <definedName name="_xlnm.Print_Area" localSheetId="7">'②実績内訳（対象者ごと）'!$A$1:$V$114</definedName>
    <definedName name="_xlnm.Print_Area" localSheetId="9">'②実績内訳（対象者ごと）積算根拠資料'!$A$1:$Z$115</definedName>
    <definedName name="_xlnm.Print_Area" localSheetId="10">③請求書!$A$1:$Q$64</definedName>
  </definedNames>
  <calcPr calcId="152511"/>
</workbook>
</file>

<file path=xl/calcChain.xml><?xml version="1.0" encoding="utf-8"?>
<calcChain xmlns="http://schemas.openxmlformats.org/spreadsheetml/2006/main">
  <c r="O63" i="28" l="1"/>
  <c r="B53" i="28" l="1"/>
  <c r="J93" i="28" l="1"/>
  <c r="J94" i="28"/>
  <c r="E83" i="28"/>
  <c r="C68" i="28"/>
  <c r="C63" i="28"/>
  <c r="C58" i="28"/>
  <c r="C53" i="28"/>
  <c r="B68" i="28"/>
  <c r="B63" i="28"/>
  <c r="B58" i="28"/>
  <c r="L96" i="31" l="1"/>
  <c r="L64" i="31"/>
  <c r="X115" i="30"/>
  <c r="X114" i="30"/>
  <c r="X113" i="30"/>
  <c r="X112" i="30"/>
  <c r="X111" i="30"/>
  <c r="X110" i="30"/>
  <c r="X109" i="30"/>
  <c r="X108" i="30"/>
  <c r="X107" i="30"/>
  <c r="X106" i="30"/>
  <c r="X105" i="30"/>
  <c r="X104" i="30"/>
  <c r="X103" i="30"/>
  <c r="X102" i="30"/>
  <c r="X101" i="30"/>
  <c r="X100" i="30"/>
  <c r="X99" i="30"/>
  <c r="X98" i="30"/>
  <c r="X97" i="30"/>
  <c r="X96" i="30"/>
  <c r="J94" i="30"/>
  <c r="T93" i="30"/>
  <c r="J93" i="30"/>
  <c r="K91" i="30"/>
  <c r="H91" i="30"/>
  <c r="O83" i="30"/>
  <c r="E83" i="30"/>
  <c r="C83" i="30"/>
  <c r="B83" i="30"/>
  <c r="O78" i="30"/>
  <c r="E78" i="30"/>
  <c r="C78" i="30"/>
  <c r="B78" i="30"/>
  <c r="O73" i="30"/>
  <c r="E73" i="30"/>
  <c r="C73" i="30"/>
  <c r="B73" i="30"/>
  <c r="O68" i="30"/>
  <c r="E68" i="30"/>
  <c r="C68" i="30"/>
  <c r="B68" i="30"/>
  <c r="O63" i="30"/>
  <c r="E63" i="30"/>
  <c r="C63" i="30"/>
  <c r="B63" i="30"/>
  <c r="O58" i="30"/>
  <c r="E58" i="30"/>
  <c r="C58" i="30"/>
  <c r="B58" i="30"/>
  <c r="O53" i="30"/>
  <c r="E53" i="30"/>
  <c r="C53" i="30"/>
  <c r="B53" i="30"/>
  <c r="I51" i="30"/>
  <c r="Q27" i="30" s="1"/>
  <c r="K49" i="30"/>
  <c r="H49" i="30"/>
  <c r="S29" i="30"/>
  <c r="X28" i="30" s="1"/>
  <c r="X27" i="30"/>
  <c r="X19" i="30"/>
  <c r="X25" i="30" s="1"/>
  <c r="T94" i="30" l="1"/>
  <c r="X31" i="30" s="1"/>
  <c r="E20" i="31"/>
  <c r="X26" i="30"/>
  <c r="E78" i="28"/>
  <c r="E73" i="28"/>
  <c r="E68" i="28"/>
  <c r="E63" i="28"/>
  <c r="C83" i="28"/>
  <c r="C78" i="28"/>
  <c r="C73" i="28"/>
  <c r="E58" i="28"/>
  <c r="E53" i="28"/>
  <c r="X33" i="30" l="1"/>
  <c r="X40" i="30" s="1"/>
  <c r="X41" i="30" s="1"/>
  <c r="X42" i="30" s="1"/>
  <c r="X44" i="30" s="1"/>
  <c r="L64" i="7"/>
  <c r="L96" i="7"/>
  <c r="X115" i="28"/>
  <c r="X114" i="28"/>
  <c r="X113" i="28"/>
  <c r="X112" i="28"/>
  <c r="X111" i="28"/>
  <c r="X110" i="28"/>
  <c r="X109" i="28"/>
  <c r="X108" i="28"/>
  <c r="X107" i="28"/>
  <c r="X106" i="28"/>
  <c r="X105" i="28"/>
  <c r="X104" i="28"/>
  <c r="X103" i="28"/>
  <c r="X102" i="28"/>
  <c r="X101" i="28"/>
  <c r="X100" i="28"/>
  <c r="X99" i="28"/>
  <c r="X98" i="28"/>
  <c r="X96" i="28"/>
  <c r="X97" i="28"/>
  <c r="E20" i="7" l="1"/>
  <c r="X43" i="30"/>
  <c r="X45" i="30" s="1"/>
  <c r="X34" i="30"/>
  <c r="T98" i="19" l="1"/>
  <c r="T99" i="19"/>
  <c r="T100" i="19"/>
  <c r="T101" i="19"/>
  <c r="T102" i="19"/>
  <c r="T103" i="19"/>
  <c r="T104" i="19"/>
  <c r="T105" i="19"/>
  <c r="T106" i="19"/>
  <c r="T107" i="19"/>
  <c r="T108" i="19"/>
  <c r="T109" i="19"/>
  <c r="T110" i="19"/>
  <c r="T111" i="19"/>
  <c r="T112" i="19"/>
  <c r="T97" i="19"/>
  <c r="T96" i="19"/>
  <c r="T95" i="19"/>
  <c r="T94" i="19"/>
  <c r="T93" i="19"/>
  <c r="B83" i="28" l="1"/>
  <c r="B78" i="28"/>
  <c r="B73" i="28"/>
  <c r="T93" i="28"/>
  <c r="K91" i="28"/>
  <c r="H91" i="28"/>
  <c r="O83" i="28"/>
  <c r="O78" i="28"/>
  <c r="O73" i="28"/>
  <c r="O68" i="28"/>
  <c r="O58" i="28"/>
  <c r="O53" i="28"/>
  <c r="I51" i="28"/>
  <c r="Q27" i="28" s="1"/>
  <c r="K49" i="28"/>
  <c r="H49" i="28"/>
  <c r="S29" i="28"/>
  <c r="X28" i="28" s="1"/>
  <c r="X27" i="28"/>
  <c r="X19" i="28"/>
  <c r="X25" i="28" l="1"/>
  <c r="X26" i="28" s="1"/>
  <c r="T94" i="28"/>
  <c r="X31" i="28" s="1"/>
  <c r="T28" i="19"/>
  <c r="X33" i="28" l="1"/>
  <c r="X34" i="28" s="1"/>
  <c r="F90" i="19"/>
  <c r="F91" i="19"/>
  <c r="X40" i="28" l="1"/>
  <c r="X41" i="28" s="1"/>
  <c r="X42" i="28" s="1"/>
  <c r="O29" i="26"/>
  <c r="X44" i="28" l="1"/>
  <c r="X45" i="28" s="1"/>
  <c r="X43" i="28"/>
  <c r="T96" i="26"/>
  <c r="T97" i="26"/>
  <c r="T98" i="26"/>
  <c r="T99" i="26"/>
  <c r="T100" i="26"/>
  <c r="T101" i="26"/>
  <c r="T102" i="26"/>
  <c r="T103" i="26"/>
  <c r="T104" i="26"/>
  <c r="T105" i="26"/>
  <c r="T106" i="26"/>
  <c r="T107" i="26"/>
  <c r="T108" i="26"/>
  <c r="T109" i="26"/>
  <c r="T110" i="26"/>
  <c r="T111" i="26"/>
  <c r="T112" i="26"/>
  <c r="T95" i="26"/>
  <c r="T93" i="26"/>
  <c r="T94" i="26"/>
  <c r="L64" i="27" l="1"/>
  <c r="E20" i="27" s="1"/>
  <c r="F91" i="26"/>
  <c r="P90" i="26"/>
  <c r="F90" i="26"/>
  <c r="G88" i="26"/>
  <c r="D88" i="26"/>
  <c r="K80" i="26"/>
  <c r="K75" i="26"/>
  <c r="K70" i="26"/>
  <c r="K65" i="26"/>
  <c r="K60" i="26"/>
  <c r="K55" i="26"/>
  <c r="K50" i="26"/>
  <c r="E48" i="26"/>
  <c r="M27" i="26" s="1"/>
  <c r="G46" i="26"/>
  <c r="D46" i="26"/>
  <c r="T28" i="26"/>
  <c r="T27" i="26"/>
  <c r="T19" i="26"/>
  <c r="P91" i="26" l="1"/>
  <c r="T31" i="26" s="1"/>
  <c r="T25" i="26"/>
  <c r="T26" i="26" s="1"/>
  <c r="E48" i="19"/>
  <c r="T33" i="26" l="1"/>
  <c r="T34" i="26" s="1"/>
  <c r="T40" i="26" s="1"/>
  <c r="T41" i="26" l="1"/>
  <c r="T42" i="26" s="1"/>
  <c r="P90" i="19"/>
  <c r="D88" i="19"/>
  <c r="G88" i="19"/>
  <c r="G46" i="19"/>
  <c r="D46" i="19"/>
  <c r="K70" i="19" l="1"/>
  <c r="K55" i="19"/>
  <c r="K80" i="19"/>
  <c r="K75" i="19"/>
  <c r="K65" i="19"/>
  <c r="K60" i="19"/>
  <c r="K50" i="19"/>
  <c r="O29" i="19" l="1"/>
  <c r="T27" i="19" l="1"/>
  <c r="M27" i="19"/>
  <c r="T19" i="19" l="1"/>
  <c r="T25" i="19" s="1"/>
  <c r="P91" i="19" l="1"/>
  <c r="T31" i="19"/>
  <c r="Q9" i="22"/>
  <c r="R20" i="22" l="1"/>
  <c r="R10" i="22"/>
  <c r="R11" i="22"/>
  <c r="R12" i="22"/>
  <c r="R13" i="22"/>
  <c r="R14" i="22"/>
  <c r="R15" i="22"/>
  <c r="R16" i="22"/>
  <c r="R17" i="22"/>
  <c r="R18" i="22"/>
  <c r="R19" i="22"/>
  <c r="Q8" i="22"/>
  <c r="R8" i="22" s="1"/>
  <c r="R9" i="22"/>
  <c r="Q10" i="22"/>
  <c r="Q11" i="22"/>
  <c r="Q12" i="22"/>
  <c r="Q13" i="22"/>
  <c r="Q14" i="22"/>
  <c r="Q15" i="22"/>
  <c r="Q16" i="22"/>
  <c r="Q17" i="22"/>
  <c r="Q18" i="22"/>
  <c r="Q19" i="22"/>
  <c r="Q20" i="22"/>
  <c r="K6" i="22" l="1"/>
  <c r="K5" i="22"/>
  <c r="T26" i="19" l="1"/>
  <c r="T33" i="19" s="1"/>
  <c r="T34" i="19" s="1"/>
  <c r="T41" i="19" l="1"/>
  <c r="T40" i="19"/>
  <c r="T42" i="19" s="1"/>
</calcChain>
</file>

<file path=xl/comments1.xml><?xml version="1.0" encoding="utf-8"?>
<comments xmlns="http://schemas.openxmlformats.org/spreadsheetml/2006/main">
  <authors>
    <author xml:space="preserve">東京都
</author>
    <author>東京都</author>
  </authors>
  <commentList>
    <comment ref="K95" authorId="0" shapeId="0">
      <text>
        <r>
          <rPr>
            <b/>
            <sz val="11"/>
            <color indexed="81"/>
            <rFont val="ＭＳ Ｐゴシック"/>
            <family val="3"/>
            <charset val="128"/>
          </rPr>
          <t>求人広告の掲載または作成の時期をプルダウンリストから選択してください。</t>
        </r>
      </text>
    </comment>
    <comment ref="R95" authorId="0" shapeId="0">
      <text>
        <r>
          <rPr>
            <b/>
            <sz val="10"/>
            <color indexed="81"/>
            <rFont val="ＭＳ Ｐゴシック"/>
            <family val="3"/>
            <charset val="128"/>
          </rPr>
          <t>他事業や他業種との案分があった場合は選択してください。</t>
        </r>
      </text>
    </comment>
    <comment ref="S95" authorId="0" shapeId="0">
      <text>
        <r>
          <rPr>
            <b/>
            <sz val="10"/>
            <color indexed="81"/>
            <rFont val="ＭＳ Ｐゴシック"/>
            <family val="3"/>
            <charset val="128"/>
          </rPr>
          <t>他の対象者との案分があった場合は選択してください。</t>
        </r>
      </text>
    </comment>
    <comment ref="X96" authorId="1" shapeId="0">
      <text>
        <r>
          <rPr>
            <b/>
            <sz val="11"/>
            <color indexed="81"/>
            <rFont val="ＭＳ Ｐゴシック"/>
            <family val="3"/>
            <charset val="128"/>
          </rPr>
          <t>東京都</t>
        </r>
        <r>
          <rPr>
            <b/>
            <sz val="11"/>
            <color indexed="81"/>
            <rFont val="MS P ゴシック"/>
            <family val="2"/>
          </rPr>
          <t>:</t>
        </r>
        <r>
          <rPr>
            <sz val="11"/>
            <color indexed="81"/>
            <rFont val="MS P ゴシック"/>
            <family val="2"/>
          </rPr>
          <t xml:space="preserve">
</t>
        </r>
        <r>
          <rPr>
            <sz val="11"/>
            <color indexed="81"/>
            <rFont val="ＭＳ Ｐゴシック"/>
            <family val="3"/>
            <charset val="128"/>
          </rPr>
          <t>ＲＯＵＮＤＤＷＮにしましたが、式ご確認ください。</t>
        </r>
      </text>
    </comment>
  </commentList>
</comments>
</file>

<file path=xl/comments2.xml><?xml version="1.0" encoding="utf-8"?>
<comments xmlns="http://schemas.openxmlformats.org/spreadsheetml/2006/main">
  <authors>
    <author>藤田 美紀</author>
    <author xml:space="preserve">東京都
</author>
  </authors>
  <commentList>
    <comment ref="T19" authorId="0" shapeId="0">
      <text>
        <r>
          <rPr>
            <b/>
            <sz val="9"/>
            <color indexed="81"/>
            <rFont val="ＭＳ Ｐゴシック"/>
            <family val="3"/>
            <charset val="128"/>
          </rPr>
          <t>数式の入ったセル（黄緑）には入力できません。</t>
        </r>
      </text>
    </comment>
    <comment ref="G92" authorId="1" shapeId="0">
      <text>
        <r>
          <rPr>
            <b/>
            <sz val="11"/>
            <color indexed="81"/>
            <rFont val="ＭＳ Ｐゴシック"/>
            <family val="3"/>
            <charset val="128"/>
          </rPr>
          <t>求人広告の掲載または作成の時期をプルダウンリストから選択してください。</t>
        </r>
      </text>
    </comment>
    <comment ref="N92" authorId="1" shapeId="0">
      <text>
        <r>
          <rPr>
            <b/>
            <sz val="10"/>
            <color indexed="81"/>
            <rFont val="ＭＳ Ｐゴシック"/>
            <family val="3"/>
            <charset val="128"/>
          </rPr>
          <t>他事業や他業種との案分があった場合は選択してください。</t>
        </r>
      </text>
    </comment>
    <comment ref="O92" authorId="1" shapeId="0">
      <text>
        <r>
          <rPr>
            <b/>
            <sz val="10"/>
            <color indexed="81"/>
            <rFont val="ＭＳ Ｐゴシック"/>
            <family val="3"/>
            <charset val="128"/>
          </rPr>
          <t>他の対象者との案分があった場合は選択してください。</t>
        </r>
      </text>
    </comment>
  </commentList>
</comments>
</file>

<file path=xl/comments3.xml><?xml version="1.0" encoding="utf-8"?>
<comments xmlns="http://schemas.openxmlformats.org/spreadsheetml/2006/main">
  <authors>
    <author>藤田 美紀</author>
    <author xml:space="preserve">東京都
</author>
    <author>東京都</author>
  </authors>
  <commentList>
    <comment ref="T19" authorId="0" shapeId="0">
      <text>
        <r>
          <rPr>
            <b/>
            <sz val="9"/>
            <color indexed="81"/>
            <rFont val="ＭＳ Ｐゴシック"/>
            <family val="3"/>
            <charset val="128"/>
          </rPr>
          <t>数式の入ったセル（黄緑）には入力できません。</t>
        </r>
      </text>
    </comment>
    <comment ref="G92" authorId="1" shapeId="0">
      <text>
        <r>
          <rPr>
            <b/>
            <sz val="11"/>
            <color indexed="81"/>
            <rFont val="ＭＳ Ｐゴシック"/>
            <family val="3"/>
            <charset val="128"/>
          </rPr>
          <t>求人広告の掲載または作成の時期をプルダウンリストから選択してください。</t>
        </r>
      </text>
    </comment>
    <comment ref="N92" authorId="1" shapeId="0">
      <text>
        <r>
          <rPr>
            <b/>
            <sz val="10"/>
            <color indexed="81"/>
            <rFont val="ＭＳ Ｐゴシック"/>
            <family val="3"/>
            <charset val="128"/>
          </rPr>
          <t>他事業や他業種との案分があった場合は選択してください。</t>
        </r>
      </text>
    </comment>
    <comment ref="O92" authorId="1" shapeId="0">
      <text>
        <r>
          <rPr>
            <b/>
            <sz val="10"/>
            <color indexed="81"/>
            <rFont val="ＭＳ Ｐゴシック"/>
            <family val="3"/>
            <charset val="128"/>
          </rPr>
          <t>他の対象者との案分があった場合は選択してください。</t>
        </r>
      </text>
    </comment>
    <comment ref="T93" authorId="2" shapeId="0">
      <text>
        <r>
          <rPr>
            <b/>
            <sz val="11"/>
            <color indexed="81"/>
            <rFont val="ＭＳ Ｐゴシック"/>
            <family val="3"/>
            <charset val="128"/>
          </rPr>
          <t>東京都</t>
        </r>
        <r>
          <rPr>
            <b/>
            <sz val="11"/>
            <color indexed="81"/>
            <rFont val="MS P ゴシック"/>
            <family val="2"/>
          </rPr>
          <t>:</t>
        </r>
        <r>
          <rPr>
            <sz val="11"/>
            <color indexed="81"/>
            <rFont val="MS P ゴシック"/>
            <family val="2"/>
          </rPr>
          <t xml:space="preserve">
</t>
        </r>
        <r>
          <rPr>
            <sz val="11"/>
            <color indexed="81"/>
            <rFont val="ＭＳ Ｐゴシック"/>
            <family val="3"/>
            <charset val="128"/>
          </rPr>
          <t>ＲＯＵＮＤＤＷＮにしましたが、式ご確認ください。</t>
        </r>
      </text>
    </comment>
  </commentList>
</comments>
</file>

<file path=xl/comments4.xml><?xml version="1.0" encoding="utf-8"?>
<comments xmlns="http://schemas.openxmlformats.org/spreadsheetml/2006/main">
  <authors>
    <author xml:space="preserve">東京都
</author>
  </authors>
  <commentList>
    <comment ref="G7" authorId="0" shapeId="0">
      <text>
        <r>
          <rPr>
            <sz val="11"/>
            <color indexed="81"/>
            <rFont val="ＭＳ Ｐゴシック"/>
            <family val="3"/>
            <charset val="128"/>
          </rPr>
          <t>掲載時期を選択してください。</t>
        </r>
      </text>
    </comment>
    <comment ref="N7" authorId="0" shapeId="0">
      <text>
        <r>
          <rPr>
            <b/>
            <sz val="11"/>
            <color indexed="81"/>
            <rFont val="ＭＳ Ｐゴシック"/>
            <family val="3"/>
            <charset val="128"/>
          </rPr>
          <t>1人分のみで計上の場合も1と記載してください。</t>
        </r>
      </text>
    </comment>
    <comment ref="T7" authorId="0" shapeId="0">
      <text>
        <r>
          <rPr>
            <b/>
            <sz val="11"/>
            <color indexed="81"/>
            <rFont val="ＭＳ Ｐゴシック"/>
            <family val="3"/>
            <charset val="128"/>
          </rPr>
          <t>案分の内訳の詳細について記載してください。</t>
        </r>
      </text>
    </comment>
  </commentList>
</comments>
</file>

<file path=xl/comments5.xml><?xml version="1.0" encoding="utf-8"?>
<comments xmlns="http://schemas.openxmlformats.org/spreadsheetml/2006/main">
  <authors>
    <author xml:space="preserve">東京都
</author>
  </authors>
  <commentList>
    <comment ref="K95" authorId="0" shapeId="0">
      <text>
        <r>
          <rPr>
            <b/>
            <sz val="11"/>
            <color indexed="81"/>
            <rFont val="ＭＳ Ｐゴシック"/>
            <family val="3"/>
            <charset val="128"/>
          </rPr>
          <t>求人広告の掲載または作成の時期をプルダウンリストから選択してください。</t>
        </r>
      </text>
    </comment>
    <comment ref="R95" authorId="0" shapeId="0">
      <text>
        <r>
          <rPr>
            <b/>
            <sz val="10"/>
            <color indexed="81"/>
            <rFont val="ＭＳ Ｐゴシック"/>
            <family val="3"/>
            <charset val="128"/>
          </rPr>
          <t>他事業や他業種との案分があった場合は選択してください。</t>
        </r>
      </text>
    </comment>
    <comment ref="S95" authorId="0" shapeId="0">
      <text>
        <r>
          <rPr>
            <b/>
            <sz val="10"/>
            <color indexed="81"/>
            <rFont val="ＭＳ Ｐゴシック"/>
            <family val="3"/>
            <charset val="128"/>
          </rPr>
          <t>他の対象者との案分があった場合は選択してください。</t>
        </r>
      </text>
    </comment>
  </commentList>
</comments>
</file>

<file path=xl/sharedStrings.xml><?xml version="1.0" encoding="utf-8"?>
<sst xmlns="http://schemas.openxmlformats.org/spreadsheetml/2006/main" count="1402" uniqueCount="275">
  <si>
    <t>東京都社会福祉協議会　様</t>
    <rPh sb="0" eb="10">
      <t>トウ</t>
    </rPh>
    <rPh sb="11" eb="12">
      <t>サマ</t>
    </rPh>
    <phoneticPr fontId="3"/>
  </si>
  <si>
    <t>受託者</t>
    <rPh sb="0" eb="3">
      <t>ジュタクシャ</t>
    </rPh>
    <phoneticPr fontId="3"/>
  </si>
  <si>
    <t>法人名　　</t>
    <rPh sb="0" eb="2">
      <t>ホウジン</t>
    </rPh>
    <rPh sb="2" eb="3">
      <t>メイ</t>
    </rPh>
    <phoneticPr fontId="3"/>
  </si>
  <si>
    <t>担当者名　　</t>
    <rPh sb="0" eb="3">
      <t>タントウシャ</t>
    </rPh>
    <rPh sb="3" eb="4">
      <t>メイ</t>
    </rPh>
    <phoneticPr fontId="3"/>
  </si>
  <si>
    <t>月</t>
    <rPh sb="0" eb="1">
      <t>ガツ</t>
    </rPh>
    <phoneticPr fontId="3"/>
  </si>
  <si>
    <t>記</t>
    <rPh sb="0" eb="1">
      <t>キ</t>
    </rPh>
    <phoneticPr fontId="3"/>
  </si>
  <si>
    <t>対象者氏名</t>
    <rPh sb="0" eb="3">
      <t>タイショウシャ</t>
    </rPh>
    <rPh sb="3" eb="5">
      <t>シメイ</t>
    </rPh>
    <phoneticPr fontId="3"/>
  </si>
  <si>
    <t>雇用期間</t>
    <rPh sb="0" eb="2">
      <t>コヨウ</t>
    </rPh>
    <rPh sb="2" eb="4">
      <t>キカン</t>
    </rPh>
    <phoneticPr fontId="3"/>
  </si>
  <si>
    <t>円</t>
    <rPh sb="0" eb="1">
      <t>エン</t>
    </rPh>
    <phoneticPr fontId="3"/>
  </si>
  <si>
    <t>研修機関名</t>
    <rPh sb="0" eb="2">
      <t>ケンシュウ</t>
    </rPh>
    <rPh sb="2" eb="4">
      <t>キカン</t>
    </rPh>
    <rPh sb="4" eb="5">
      <t>メイ</t>
    </rPh>
    <phoneticPr fontId="3"/>
  </si>
  <si>
    <t>①賃金</t>
    <rPh sb="1" eb="3">
      <t>チンギン</t>
    </rPh>
    <phoneticPr fontId="3"/>
  </si>
  <si>
    <t>②指導員費</t>
    <rPh sb="1" eb="4">
      <t>シドウイン</t>
    </rPh>
    <rPh sb="4" eb="5">
      <t>ヒ</t>
    </rPh>
    <phoneticPr fontId="3"/>
  </si>
  <si>
    <t>研修種別</t>
    <rPh sb="0" eb="2">
      <t>ケンシュウ</t>
    </rPh>
    <rPh sb="2" eb="4">
      <t>シュベツ</t>
    </rPh>
    <phoneticPr fontId="3"/>
  </si>
  <si>
    <t>⑤管理事務費</t>
    <rPh sb="1" eb="3">
      <t>カンリ</t>
    </rPh>
    <rPh sb="3" eb="5">
      <t>ジム</t>
    </rPh>
    <rPh sb="5" eb="6">
      <t>ヒ</t>
    </rPh>
    <phoneticPr fontId="3"/>
  </si>
  <si>
    <t>実績報告書</t>
    <rPh sb="0" eb="2">
      <t>ジッセキ</t>
    </rPh>
    <rPh sb="2" eb="4">
      <t>ホウコク</t>
    </rPh>
    <rPh sb="4" eb="5">
      <t>ショ</t>
    </rPh>
    <phoneticPr fontId="3"/>
  </si>
  <si>
    <t>※指導員費について</t>
    <rPh sb="1" eb="4">
      <t>シドウイン</t>
    </rPh>
    <rPh sb="4" eb="5">
      <t>ヒ</t>
    </rPh>
    <phoneticPr fontId="3"/>
  </si>
  <si>
    <t>所在地</t>
    <rPh sb="0" eb="3">
      <t>ショザイチ</t>
    </rPh>
    <phoneticPr fontId="3"/>
  </si>
  <si>
    <t>法人名</t>
    <rPh sb="0" eb="2">
      <t>ホウジン</t>
    </rPh>
    <rPh sb="2" eb="3">
      <t>メイ</t>
    </rPh>
    <phoneticPr fontId="3"/>
  </si>
  <si>
    <r>
      <t xml:space="preserve">代表者職氏名
</t>
    </r>
    <r>
      <rPr>
        <sz val="8"/>
        <rFont val="ＭＳ Ｐゴシック"/>
        <family val="3"/>
        <charset val="128"/>
      </rPr>
      <t>(役職名も明記)</t>
    </r>
    <rPh sb="0" eb="3">
      <t>ダイヒョウシャ</t>
    </rPh>
    <rPh sb="3" eb="4">
      <t>ショク</t>
    </rPh>
    <rPh sb="4" eb="6">
      <t>シメイ</t>
    </rPh>
    <rPh sb="8" eb="11">
      <t>ヤクショクメイ</t>
    </rPh>
    <rPh sb="12" eb="14">
      <t>メイキ</t>
    </rPh>
    <phoneticPr fontId="3"/>
  </si>
  <si>
    <t>印</t>
    <rPh sb="0" eb="1">
      <t>イン</t>
    </rPh>
    <phoneticPr fontId="3"/>
  </si>
  <si>
    <t>請求書</t>
    <rPh sb="0" eb="2">
      <t>セイキュウ</t>
    </rPh>
    <rPh sb="2" eb="3">
      <t>ショ</t>
    </rPh>
    <phoneticPr fontId="3"/>
  </si>
  <si>
    <t>金</t>
    <rPh sb="0" eb="1">
      <t>キン</t>
    </rPh>
    <phoneticPr fontId="3"/>
  </si>
  <si>
    <t>※振込みは下記の口座にお願いします。</t>
    <rPh sb="1" eb="3">
      <t>フリコ</t>
    </rPh>
    <rPh sb="5" eb="7">
      <t>カキ</t>
    </rPh>
    <rPh sb="8" eb="10">
      <t>コウザ</t>
    </rPh>
    <rPh sb="12" eb="13">
      <t>ネガ</t>
    </rPh>
    <phoneticPr fontId="3"/>
  </si>
  <si>
    <t>　金融機関名</t>
    <rPh sb="1" eb="3">
      <t>キンユウ</t>
    </rPh>
    <rPh sb="3" eb="5">
      <t>キカン</t>
    </rPh>
    <rPh sb="5" eb="6">
      <t>メイ</t>
    </rPh>
    <phoneticPr fontId="3"/>
  </si>
  <si>
    <t>ｺｰﾄﾞ№</t>
    <phoneticPr fontId="3"/>
  </si>
  <si>
    <t>　支店名</t>
    <rPh sb="1" eb="4">
      <t>シテンメイ</t>
    </rPh>
    <phoneticPr fontId="3"/>
  </si>
  <si>
    <t>　口座種目</t>
    <rPh sb="1" eb="3">
      <t>コウザ</t>
    </rPh>
    <rPh sb="3" eb="5">
      <t>シュモク</t>
    </rPh>
    <phoneticPr fontId="3"/>
  </si>
  <si>
    <t>　口座番号</t>
    <rPh sb="1" eb="3">
      <t>コウザ</t>
    </rPh>
    <rPh sb="3" eb="5">
      <t>バンゴウ</t>
    </rPh>
    <phoneticPr fontId="3"/>
  </si>
  <si>
    <t>右詰めで７桁の番号を記入のこと</t>
    <rPh sb="0" eb="1">
      <t>ミギ</t>
    </rPh>
    <rPh sb="1" eb="2">
      <t>ツ</t>
    </rPh>
    <rPh sb="5" eb="6">
      <t>ケタ</t>
    </rPh>
    <rPh sb="7" eb="9">
      <t>バンゴウ</t>
    </rPh>
    <rPh sb="10" eb="12">
      <t>キニュウ</t>
    </rPh>
    <phoneticPr fontId="3"/>
  </si>
  <si>
    <t xml:space="preserve"> フリガナ</t>
    <phoneticPr fontId="3"/>
  </si>
  <si>
    <t>　</t>
    <phoneticPr fontId="3"/>
  </si>
  <si>
    <t>　</t>
    <phoneticPr fontId="3"/>
  </si>
  <si>
    <t>　口座名義</t>
    <rPh sb="1" eb="3">
      <t>コウザ</t>
    </rPh>
    <rPh sb="3" eb="5">
      <t>メイギ</t>
    </rPh>
    <phoneticPr fontId="3"/>
  </si>
  <si>
    <t>※口座名義は正確な名称を記入してください。お振込みができない場合がございます。</t>
    <rPh sb="1" eb="3">
      <t>コウザ</t>
    </rPh>
    <rPh sb="3" eb="5">
      <t>メイギ</t>
    </rPh>
    <rPh sb="6" eb="8">
      <t>セイカク</t>
    </rPh>
    <rPh sb="9" eb="11">
      <t>メイショウ</t>
    </rPh>
    <rPh sb="12" eb="14">
      <t>キニュウ</t>
    </rPh>
    <rPh sb="22" eb="24">
      <t>フリコ</t>
    </rPh>
    <rPh sb="30" eb="32">
      <t>バアイ</t>
    </rPh>
    <phoneticPr fontId="3"/>
  </si>
  <si>
    <t>※請求対象者一覧</t>
    <rPh sb="1" eb="3">
      <t>セイキュウ</t>
    </rPh>
    <rPh sb="3" eb="6">
      <t>タイショウシャ</t>
    </rPh>
    <rPh sb="6" eb="8">
      <t>イチラン</t>
    </rPh>
    <phoneticPr fontId="3"/>
  </si>
  <si>
    <t>請求額</t>
    <rPh sb="0" eb="2">
      <t>セイキュウ</t>
    </rPh>
    <rPh sb="2" eb="3">
      <t>ガク</t>
    </rPh>
    <phoneticPr fontId="3"/>
  </si>
  <si>
    <t>印</t>
    <phoneticPr fontId="3"/>
  </si>
  <si>
    <t>＜受託者が提出する書類＞</t>
    <rPh sb="1" eb="3">
      <t>ジュタク</t>
    </rPh>
    <rPh sb="3" eb="4">
      <t>シャ</t>
    </rPh>
    <rPh sb="5" eb="7">
      <t>テイシュツ</t>
    </rPh>
    <rPh sb="9" eb="11">
      <t>ショルイ</t>
    </rPh>
    <phoneticPr fontId="3"/>
  </si>
  <si>
    <t>提出書類名</t>
    <rPh sb="0" eb="2">
      <t>テイシュツ</t>
    </rPh>
    <rPh sb="2" eb="4">
      <t>ショルイ</t>
    </rPh>
    <rPh sb="4" eb="5">
      <t>メイ</t>
    </rPh>
    <phoneticPr fontId="3"/>
  </si>
  <si>
    <t>書類の内容</t>
    <rPh sb="0" eb="2">
      <t>ショルイ</t>
    </rPh>
    <rPh sb="3" eb="5">
      <t>ナイヨウ</t>
    </rPh>
    <phoneticPr fontId="3"/>
  </si>
  <si>
    <t>添付確認/○</t>
    <rPh sb="0" eb="2">
      <t>テンプ</t>
    </rPh>
    <rPh sb="2" eb="4">
      <t>カクニン</t>
    </rPh>
    <phoneticPr fontId="3"/>
  </si>
  <si>
    <t>同シート上で数式連動</t>
    <rPh sb="0" eb="1">
      <t>オナ</t>
    </rPh>
    <rPh sb="4" eb="5">
      <t>ジョウ</t>
    </rPh>
    <rPh sb="6" eb="8">
      <t>スウシキ</t>
    </rPh>
    <rPh sb="8" eb="10">
      <t>レンドウ</t>
    </rPh>
    <phoneticPr fontId="3"/>
  </si>
  <si>
    <t>対象者情報と対象者ごとの事業経費内訳一覧</t>
    <rPh sb="0" eb="3">
      <t>タイショウシャ</t>
    </rPh>
    <rPh sb="3" eb="5">
      <t>ジョウホウ</t>
    </rPh>
    <rPh sb="6" eb="9">
      <t>タイショウシャ</t>
    </rPh>
    <rPh sb="12" eb="14">
      <t>ジギョウ</t>
    </rPh>
    <rPh sb="14" eb="16">
      <t>ケイヒ</t>
    </rPh>
    <rPh sb="16" eb="18">
      <t>ウチワケ</t>
    </rPh>
    <rPh sb="18" eb="20">
      <t>イチラン</t>
    </rPh>
    <phoneticPr fontId="3"/>
  </si>
  <si>
    <t>実績内訳</t>
    <rPh sb="0" eb="2">
      <t>ジッセキ</t>
    </rPh>
    <rPh sb="2" eb="4">
      <t>ウチワケ</t>
    </rPh>
    <phoneticPr fontId="3"/>
  </si>
  <si>
    <t>対象者の委託料の請求額合計</t>
    <rPh sb="0" eb="2">
      <t>タイショウ</t>
    </rPh>
    <rPh sb="2" eb="3">
      <t>シャ</t>
    </rPh>
    <rPh sb="4" eb="7">
      <t>イタクリョウ</t>
    </rPh>
    <rPh sb="8" eb="10">
      <t>セイキュウ</t>
    </rPh>
    <rPh sb="10" eb="11">
      <t>ガク</t>
    </rPh>
    <rPh sb="11" eb="13">
      <t>ゴウケイ</t>
    </rPh>
    <phoneticPr fontId="3"/>
  </si>
  <si>
    <t>②対象者別　実績内訳（報告様式５）</t>
    <phoneticPr fontId="3"/>
  </si>
  <si>
    <t>③報告様式５ (2)－3、(2)－4の内訳
（参考資料２）</t>
    <rPh sb="1" eb="3">
      <t>ホウコク</t>
    </rPh>
    <rPh sb="3" eb="5">
      <t>ヨウシキ</t>
    </rPh>
    <rPh sb="19" eb="21">
      <t>ウチワケ</t>
    </rPh>
    <rPh sb="23" eb="25">
      <t>サンコウ</t>
    </rPh>
    <rPh sb="25" eb="27">
      <t>シリョウ</t>
    </rPh>
    <phoneticPr fontId="3"/>
  </si>
  <si>
    <t>時間</t>
    <rPh sb="0" eb="2">
      <t>ジカン</t>
    </rPh>
    <phoneticPr fontId="3"/>
  </si>
  <si>
    <t>月</t>
    <rPh sb="0" eb="1">
      <t>ツキ</t>
    </rPh>
    <phoneticPr fontId="3"/>
  </si>
  <si>
    <t>指導時間数</t>
    <rPh sb="0" eb="2">
      <t>シドウ</t>
    </rPh>
    <rPh sb="2" eb="5">
      <t>ジカンスウ</t>
    </rPh>
    <phoneticPr fontId="3"/>
  </si>
  <si>
    <t>指導員氏名</t>
    <rPh sb="0" eb="3">
      <t>シドウイン</t>
    </rPh>
    <rPh sb="3" eb="5">
      <t>シメイ</t>
    </rPh>
    <phoneticPr fontId="3"/>
  </si>
  <si>
    <t>指導時間数　計</t>
    <rPh sb="0" eb="2">
      <t>シドウ</t>
    </rPh>
    <rPh sb="2" eb="5">
      <t>ジカンスウ</t>
    </rPh>
    <rPh sb="6" eb="7">
      <t>ケイ</t>
    </rPh>
    <phoneticPr fontId="3"/>
  </si>
  <si>
    <t>※求人広告費について</t>
    <rPh sb="1" eb="3">
      <t>キュウジン</t>
    </rPh>
    <rPh sb="3" eb="5">
      <t>コウコク</t>
    </rPh>
    <rPh sb="5" eb="6">
      <t>ヒ</t>
    </rPh>
    <phoneticPr fontId="3"/>
  </si>
  <si>
    <t>金額</t>
    <rPh sb="0" eb="2">
      <t>キンガク</t>
    </rPh>
    <phoneticPr fontId="3"/>
  </si>
  <si>
    <t>＜精算根拠資料＞</t>
    <rPh sb="1" eb="3">
      <t>セイサン</t>
    </rPh>
    <rPh sb="3" eb="5">
      <t>コンキョ</t>
    </rPh>
    <rPh sb="5" eb="7">
      <t>シリョウ</t>
    </rPh>
    <phoneticPr fontId="3"/>
  </si>
  <si>
    <t>委託料上限額</t>
    <rPh sb="0" eb="3">
      <t>イタクリョウ</t>
    </rPh>
    <rPh sb="3" eb="6">
      <t>ジョウゲンガク</t>
    </rPh>
    <phoneticPr fontId="3"/>
  </si>
  <si>
    <t>事業経費計</t>
    <rPh sb="0" eb="2">
      <t>ジギョウ</t>
    </rPh>
    <rPh sb="2" eb="4">
      <t>ケイヒ</t>
    </rPh>
    <rPh sb="4" eb="5">
      <t>ケイ</t>
    </rPh>
    <phoneticPr fontId="3"/>
  </si>
  <si>
    <t>定額</t>
    <rPh sb="0" eb="2">
      <t>テイガク</t>
    </rPh>
    <phoneticPr fontId="3"/>
  </si>
  <si>
    <t>賃金計</t>
    <rPh sb="0" eb="2">
      <t>チンギン</t>
    </rPh>
    <rPh sb="2" eb="3">
      <t>ケイ</t>
    </rPh>
    <phoneticPr fontId="3"/>
  </si>
  <si>
    <t>社会保険にすべて加入している場合チェック</t>
    <rPh sb="0" eb="2">
      <t>シャカイ</t>
    </rPh>
    <rPh sb="2" eb="4">
      <t>ホケン</t>
    </rPh>
    <rPh sb="8" eb="10">
      <t>カニュウ</t>
    </rPh>
    <rPh sb="14" eb="16">
      <t>バアイ</t>
    </rPh>
    <phoneticPr fontId="3"/>
  </si>
  <si>
    <t>法定福利費</t>
    <rPh sb="0" eb="2">
      <t>ホウテイ</t>
    </rPh>
    <rPh sb="2" eb="4">
      <t>フクリ</t>
    </rPh>
    <rPh sb="4" eb="5">
      <t>ヒ</t>
    </rPh>
    <phoneticPr fontId="3"/>
  </si>
  <si>
    <t>賃金のみ</t>
    <rPh sb="0" eb="2">
      <t>チンギン</t>
    </rPh>
    <phoneticPr fontId="3"/>
  </si>
  <si>
    <t>　　　　　　　　週２０時間以上３０時間未満</t>
    <rPh sb="8" eb="9">
      <t>シュウ</t>
    </rPh>
    <rPh sb="11" eb="15">
      <t>ジカンイジョウ</t>
    </rPh>
    <rPh sb="17" eb="19">
      <t>ジカン</t>
    </rPh>
    <rPh sb="19" eb="21">
      <t>ミマン</t>
    </rPh>
    <phoneticPr fontId="3"/>
  </si>
  <si>
    <t>　　　　　　　　週３０時間以上４０時間以下</t>
    <rPh sb="8" eb="9">
      <t>シュウ</t>
    </rPh>
    <rPh sb="11" eb="15">
      <t>ジカンイジョウ</t>
    </rPh>
    <rPh sb="17" eb="19">
      <t>ジカン</t>
    </rPh>
    <rPh sb="19" eb="21">
      <t>イカ</t>
    </rPh>
    <phoneticPr fontId="3"/>
  </si>
  <si>
    <t>勤務形態</t>
    <rPh sb="0" eb="4">
      <t>キンムケイタイ</t>
    </rPh>
    <phoneticPr fontId="3"/>
  </si>
  <si>
    <t>雇用施設等名</t>
    <rPh sb="0" eb="2">
      <t>コヨウ</t>
    </rPh>
    <rPh sb="2" eb="4">
      <t>シセツ</t>
    </rPh>
    <rPh sb="4" eb="5">
      <t>トウ</t>
    </rPh>
    <rPh sb="5" eb="6">
      <t>メイ</t>
    </rPh>
    <phoneticPr fontId="3"/>
  </si>
  <si>
    <t>・「雇用確定届」の委託料上限額の範囲内（「委託料上限額」よりも実績額の方が低い場合は実績額）
・実績額での請求の場合、賃金が50％以上となる金額</t>
    <rPh sb="2" eb="4">
      <t>コヨウ</t>
    </rPh>
    <rPh sb="4" eb="6">
      <t>カクテイ</t>
    </rPh>
    <rPh sb="6" eb="7">
      <t>トドケ</t>
    </rPh>
    <rPh sb="9" eb="12">
      <t>イタクリョウ</t>
    </rPh>
    <rPh sb="12" eb="15">
      <t>ジョウゲンガク</t>
    </rPh>
    <rPh sb="16" eb="19">
      <t>ハンイナイ</t>
    </rPh>
    <rPh sb="21" eb="24">
      <t>イタクリョウ</t>
    </rPh>
    <rPh sb="24" eb="27">
      <t>ジョウゲンガク</t>
    </rPh>
    <rPh sb="31" eb="33">
      <t>ジッセキ</t>
    </rPh>
    <rPh sb="33" eb="34">
      <t>ガク</t>
    </rPh>
    <rPh sb="35" eb="36">
      <t>ホウ</t>
    </rPh>
    <rPh sb="37" eb="38">
      <t>ヒク</t>
    </rPh>
    <rPh sb="39" eb="41">
      <t>バアイ</t>
    </rPh>
    <rPh sb="42" eb="44">
      <t>ジッセキ</t>
    </rPh>
    <rPh sb="44" eb="45">
      <t>ガク</t>
    </rPh>
    <rPh sb="48" eb="50">
      <t>ジッセキ</t>
    </rPh>
    <rPh sb="50" eb="51">
      <t>ガク</t>
    </rPh>
    <rPh sb="53" eb="55">
      <t>セイキュウ</t>
    </rPh>
    <rPh sb="56" eb="58">
      <t>バアイ</t>
    </rPh>
    <rPh sb="59" eb="61">
      <t>チンギン</t>
    </rPh>
    <rPh sb="65" eb="67">
      <t>イジョウ</t>
    </rPh>
    <rPh sb="70" eb="72">
      <t>キンガク</t>
    </rPh>
    <phoneticPr fontId="3"/>
  </si>
  <si>
    <r>
      <t>請求額（</t>
    </r>
    <r>
      <rPr>
        <b/>
        <sz val="11"/>
        <rFont val="ＭＳ Ｐゴシック"/>
        <family val="3"/>
        <charset val="128"/>
        <scheme val="minor"/>
      </rPr>
      <t>合計</t>
    </r>
    <r>
      <rPr>
        <sz val="11"/>
        <rFont val="ＭＳ Ｐゴシック"/>
        <family val="3"/>
        <charset val="128"/>
        <scheme val="minor"/>
      </rPr>
      <t>）</t>
    </r>
    <rPh sb="0" eb="2">
      <t>セイキュウ</t>
    </rPh>
    <rPh sb="2" eb="3">
      <t>ガク</t>
    </rPh>
    <rPh sb="4" eb="6">
      <t>ゴウケイ</t>
    </rPh>
    <phoneticPr fontId="3"/>
  </si>
  <si>
    <t>請求額算出の条件</t>
    <rPh sb="0" eb="2">
      <t>セイキュウ</t>
    </rPh>
    <rPh sb="2" eb="3">
      <t>ガク</t>
    </rPh>
    <rPh sb="3" eb="5">
      <t>サンシュツ</t>
    </rPh>
    <rPh sb="6" eb="8">
      <t>ジョウケン</t>
    </rPh>
    <phoneticPr fontId="3"/>
  </si>
  <si>
    <t>本紙</t>
    <rPh sb="0" eb="2">
      <t>ホンシ</t>
    </rPh>
    <phoneticPr fontId="3"/>
  </si>
  <si>
    <t>　書類が揃っているか確認し、添付確認欄の該当欄に〇を付けてください。</t>
    <rPh sb="1" eb="3">
      <t>ショルイ</t>
    </rPh>
    <rPh sb="4" eb="5">
      <t>ソロ</t>
    </rPh>
    <rPh sb="10" eb="12">
      <t>カクニン</t>
    </rPh>
    <rPh sb="14" eb="16">
      <t>テンプ</t>
    </rPh>
    <rPh sb="16" eb="18">
      <t>カクニン</t>
    </rPh>
    <rPh sb="18" eb="19">
      <t>ラン</t>
    </rPh>
    <rPh sb="20" eb="22">
      <t>ガイトウ</t>
    </rPh>
    <rPh sb="22" eb="23">
      <t>ラン</t>
    </rPh>
    <rPh sb="26" eb="27">
      <t>ツ</t>
    </rPh>
    <phoneticPr fontId="3"/>
  </si>
  <si>
    <t>※事業費に占める賃金割合</t>
    <rPh sb="1" eb="4">
      <t>ジギョウヒ</t>
    </rPh>
    <rPh sb="5" eb="6">
      <t>シ</t>
    </rPh>
    <rPh sb="8" eb="10">
      <t>チンギン</t>
    </rPh>
    <rPh sb="10" eb="12">
      <t>ワリアイ</t>
    </rPh>
    <phoneticPr fontId="3"/>
  </si>
  <si>
    <t>対象者管理番号</t>
    <rPh sb="0" eb="3">
      <t>タイショウシャ</t>
    </rPh>
    <rPh sb="3" eb="5">
      <t>カンリ</t>
    </rPh>
    <rPh sb="5" eb="7">
      <t>バンゴウ</t>
    </rPh>
    <phoneticPr fontId="3"/>
  </si>
  <si>
    <t>対象者雇用実績内容</t>
    <rPh sb="0" eb="3">
      <t>タイショウシャ</t>
    </rPh>
    <rPh sb="3" eb="5">
      <t>コヨウ</t>
    </rPh>
    <rPh sb="5" eb="7">
      <t>ジッセキ</t>
    </rPh>
    <rPh sb="7" eb="9">
      <t>ナイヨウ</t>
    </rPh>
    <phoneticPr fontId="3"/>
  </si>
  <si>
    <t>※「雇用確定届」の委託料上限額を入力し、上記事業経費が上回っていないかご確認ください。
※各項目の額についても、上記各経費が「雇用確定届」の金額を上回っていないかご確認ください。</t>
    <rPh sb="2" eb="4">
      <t>コヨウ</t>
    </rPh>
    <rPh sb="4" eb="6">
      <t>カクテイ</t>
    </rPh>
    <rPh sb="6" eb="7">
      <t>トドケ</t>
    </rPh>
    <rPh sb="9" eb="12">
      <t>イタクリョウ</t>
    </rPh>
    <rPh sb="12" eb="14">
      <t>ジョウゲン</t>
    </rPh>
    <rPh sb="14" eb="15">
      <t>ガク</t>
    </rPh>
    <rPh sb="16" eb="18">
      <t>ニュウリョク</t>
    </rPh>
    <rPh sb="20" eb="22">
      <t>ジョウキ</t>
    </rPh>
    <rPh sb="22" eb="24">
      <t>ジギョウ</t>
    </rPh>
    <rPh sb="24" eb="26">
      <t>ケイヒ</t>
    </rPh>
    <rPh sb="27" eb="29">
      <t>ウワマワ</t>
    </rPh>
    <rPh sb="36" eb="38">
      <t>カクニン</t>
    </rPh>
    <rPh sb="45" eb="48">
      <t>カクコウモク</t>
    </rPh>
    <rPh sb="49" eb="50">
      <t>ガク</t>
    </rPh>
    <rPh sb="56" eb="58">
      <t>ジョウキ</t>
    </rPh>
    <rPh sb="58" eb="59">
      <t>カク</t>
    </rPh>
    <rPh sb="59" eb="61">
      <t>ケイヒ</t>
    </rPh>
    <rPh sb="63" eb="65">
      <t>コヨウ</t>
    </rPh>
    <rPh sb="65" eb="67">
      <t>カクテイ</t>
    </rPh>
    <rPh sb="67" eb="68">
      <t>トドケ</t>
    </rPh>
    <rPh sb="70" eb="72">
      <t>キンガク</t>
    </rPh>
    <rPh sb="73" eb="75">
      <t>ウワマワ</t>
    </rPh>
    <rPh sb="82" eb="84">
      <t>カクニン</t>
    </rPh>
    <phoneticPr fontId="3"/>
  </si>
  <si>
    <t>合計</t>
    <rPh sb="0" eb="2">
      <t>ゴウケイ</t>
    </rPh>
    <phoneticPr fontId="3"/>
  </si>
  <si>
    <r>
      <t>対象者１人１人の事業経費全体の内訳を詳細に記載する書類
※シートを対象者分コピーして作成
…</t>
    </r>
    <r>
      <rPr>
        <u/>
        <sz val="11"/>
        <rFont val="ＭＳ Ｐゴシック"/>
        <family val="3"/>
        <charset val="128"/>
      </rPr>
      <t>対象者分提出</t>
    </r>
    <rPh sb="0" eb="2">
      <t>タイショウ</t>
    </rPh>
    <rPh sb="2" eb="3">
      <t>シャ</t>
    </rPh>
    <rPh sb="33" eb="36">
      <t>タイショウシャ</t>
    </rPh>
    <rPh sb="36" eb="37">
      <t>ブン</t>
    </rPh>
    <rPh sb="42" eb="44">
      <t>サクセイ</t>
    </rPh>
    <rPh sb="49" eb="50">
      <t>ブン</t>
    </rPh>
    <rPh sb="50" eb="52">
      <t>テイシュツ</t>
    </rPh>
    <phoneticPr fontId="3"/>
  </si>
  <si>
    <r>
      <t>報告様式５「（２）－３　求人広告費・指導員人件費」「（２）－４　介護労働等に係る経費の内訳」の詳細
…</t>
    </r>
    <r>
      <rPr>
        <u/>
        <sz val="11"/>
        <rFont val="ＭＳ Ｐゴシック"/>
        <family val="3"/>
        <charset val="128"/>
      </rPr>
      <t>対象者分提出</t>
    </r>
    <rPh sb="0" eb="2">
      <t>ホウコク</t>
    </rPh>
    <rPh sb="2" eb="4">
      <t>ヨウシキ</t>
    </rPh>
    <rPh sb="47" eb="49">
      <t>ショウサイ</t>
    </rPh>
    <rPh sb="55" eb="57">
      <t>テイシュツ</t>
    </rPh>
    <phoneticPr fontId="3"/>
  </si>
  <si>
    <r>
      <t>勤務時間数等の証明書類…</t>
    </r>
    <r>
      <rPr>
        <u/>
        <sz val="11"/>
        <rFont val="ＭＳ Ｐゴシック"/>
        <family val="3"/>
        <charset val="128"/>
      </rPr>
      <t>対象者分提出</t>
    </r>
    <rPh sb="0" eb="2">
      <t>キンム</t>
    </rPh>
    <rPh sb="2" eb="4">
      <t>ジカン</t>
    </rPh>
    <rPh sb="4" eb="5">
      <t>スウ</t>
    </rPh>
    <rPh sb="5" eb="6">
      <t>ナド</t>
    </rPh>
    <rPh sb="7" eb="9">
      <t>ショウメイ</t>
    </rPh>
    <rPh sb="9" eb="11">
      <t>ショルイ</t>
    </rPh>
    <phoneticPr fontId="3"/>
  </si>
  <si>
    <t>税込</t>
    <rPh sb="0" eb="2">
      <t>ゼイコミ</t>
    </rPh>
    <phoneticPr fontId="3"/>
  </si>
  <si>
    <t>税抜</t>
    <rPh sb="0" eb="2">
      <t>ゼイヌキ</t>
    </rPh>
    <phoneticPr fontId="3"/>
  </si>
  <si>
    <t>※請求額は、下記「請求額算出の条件」が満たされる金額が反映されます。</t>
    <rPh sb="1" eb="3">
      <t>セイキュウ</t>
    </rPh>
    <rPh sb="3" eb="4">
      <t>ガク</t>
    </rPh>
    <rPh sb="6" eb="8">
      <t>カキ</t>
    </rPh>
    <rPh sb="19" eb="20">
      <t>ミ</t>
    </rPh>
    <rPh sb="24" eb="26">
      <t>キンガク</t>
    </rPh>
    <rPh sb="27" eb="29">
      <t>ハンエイ</t>
    </rPh>
    <phoneticPr fontId="3"/>
  </si>
  <si>
    <t>※課税事業者のみ金額が反映されます。</t>
    <rPh sb="1" eb="3">
      <t>カゼイ</t>
    </rPh>
    <rPh sb="3" eb="6">
      <t>ジギョウシャ</t>
    </rPh>
    <rPh sb="8" eb="10">
      <t>キンガク</t>
    </rPh>
    <rPh sb="11" eb="13">
      <t>ハンエイ</t>
    </rPh>
    <phoneticPr fontId="3"/>
  </si>
  <si>
    <t>免税事業者</t>
    <rPh sb="0" eb="2">
      <t>メンゼイ</t>
    </rPh>
    <rPh sb="2" eb="5">
      <t>ジギョウシャ</t>
    </rPh>
    <phoneticPr fontId="3"/>
  </si>
  <si>
    <t>課税事業者</t>
    <rPh sb="0" eb="2">
      <t>カゼイ</t>
    </rPh>
    <rPh sb="2" eb="5">
      <t>ジギョウシャ</t>
    </rPh>
    <phoneticPr fontId="3"/>
  </si>
  <si>
    <t>実績報告様式　1</t>
    <rPh sb="0" eb="2">
      <t>ジッセキ</t>
    </rPh>
    <rPh sb="2" eb="4">
      <t>ホウコク</t>
    </rPh>
    <rPh sb="4" eb="6">
      <t>ヨウシキ</t>
    </rPh>
    <phoneticPr fontId="3"/>
  </si>
  <si>
    <t>実績報告様式　2-1</t>
    <rPh sb="0" eb="2">
      <t>ジッセキ</t>
    </rPh>
    <rPh sb="2" eb="4">
      <t>ホウコク</t>
    </rPh>
    <rPh sb="4" eb="6">
      <t>ヨウシキ</t>
    </rPh>
    <phoneticPr fontId="3"/>
  </si>
  <si>
    <t>実績報告様式　3</t>
    <rPh sb="0" eb="2">
      <t>ジッセキ</t>
    </rPh>
    <rPh sb="2" eb="4">
      <t>ホウコク</t>
    </rPh>
    <rPh sb="4" eb="6">
      <t>ヨウシキ</t>
    </rPh>
    <phoneticPr fontId="3"/>
  </si>
  <si>
    <t>＝</t>
    <phoneticPr fontId="3"/>
  </si>
  <si>
    <t>　　　年　　　月　　　日</t>
    <phoneticPr fontId="3"/>
  </si>
  <si>
    <t>令和　　年　　月　　日</t>
    <rPh sb="0" eb="2">
      <t>レイワ</t>
    </rPh>
    <rPh sb="4" eb="5">
      <t>ネン</t>
    </rPh>
    <rPh sb="7" eb="8">
      <t>ガツ</t>
    </rPh>
    <rPh sb="10" eb="11">
      <t>ニチ</t>
    </rPh>
    <phoneticPr fontId="3"/>
  </si>
  <si>
    <t>消費税</t>
    <rPh sb="0" eb="3">
      <t>ショウヒゼイ</t>
    </rPh>
    <phoneticPr fontId="3"/>
  </si>
  <si>
    <t>貯蓄</t>
    <rPh sb="0" eb="2">
      <t>チョチク</t>
    </rPh>
    <phoneticPr fontId="3"/>
  </si>
  <si>
    <t>当座</t>
    <rPh sb="0" eb="2">
      <t>トウザ</t>
    </rPh>
    <phoneticPr fontId="3"/>
  </si>
  <si>
    <t>普通</t>
    <rPh sb="0" eb="2">
      <t>フツウ</t>
    </rPh>
    <phoneticPr fontId="3"/>
  </si>
  <si>
    <t>指導内容</t>
    <phoneticPr fontId="3"/>
  </si>
  <si>
    <t>　</t>
    <phoneticPr fontId="3"/>
  </si>
  <si>
    <t>ＴＥＬ　　</t>
    <phoneticPr fontId="3"/>
  </si>
  <si>
    <t>に雇用終了した下記の者につき、介護職員就業促進事業に係る雇用実績内訳を報告します。</t>
    <rPh sb="1" eb="3">
      <t>コヨウ</t>
    </rPh>
    <rPh sb="3" eb="5">
      <t>シュウリョウ</t>
    </rPh>
    <rPh sb="7" eb="9">
      <t>カキ</t>
    </rPh>
    <rPh sb="10" eb="11">
      <t>モノ</t>
    </rPh>
    <rPh sb="15" eb="17">
      <t>カイゴ</t>
    </rPh>
    <rPh sb="17" eb="19">
      <t>ショクイン</t>
    </rPh>
    <rPh sb="19" eb="21">
      <t>シュウギョウ</t>
    </rPh>
    <rPh sb="21" eb="23">
      <t>ソクシン</t>
    </rPh>
    <rPh sb="23" eb="25">
      <t>ジギョウ</t>
    </rPh>
    <rPh sb="26" eb="27">
      <t>カカ</t>
    </rPh>
    <rPh sb="28" eb="30">
      <t>コヨウ</t>
    </rPh>
    <rPh sb="30" eb="32">
      <t>ジッセキ</t>
    </rPh>
    <rPh sb="32" eb="33">
      <t>ウチ</t>
    </rPh>
    <rPh sb="33" eb="34">
      <t>ワケ</t>
    </rPh>
    <rPh sb="35" eb="37">
      <t>ホウコク</t>
    </rPh>
    <phoneticPr fontId="3"/>
  </si>
  <si>
    <t>―</t>
    <phoneticPr fontId="3"/>
  </si>
  <si>
    <t>～</t>
    <phoneticPr fontId="3"/>
  </si>
  <si>
    <t>×</t>
    <phoneticPr fontId="3"/>
  </si>
  <si>
    <t>＝</t>
    <phoneticPr fontId="3"/>
  </si>
  <si>
    <t>＝</t>
    <phoneticPr fontId="3"/>
  </si>
  <si>
    <t>＝</t>
    <phoneticPr fontId="3"/>
  </si>
  <si>
    <t>＝</t>
    <phoneticPr fontId="3"/>
  </si>
  <si>
    <t>=</t>
    <phoneticPr fontId="3"/>
  </si>
  <si>
    <t>実績報告様式　2-3</t>
    <rPh sb="0" eb="2">
      <t>ジッセキ</t>
    </rPh>
    <phoneticPr fontId="3"/>
  </si>
  <si>
    <t>備考</t>
    <rPh sb="0" eb="2">
      <t>ビコウ</t>
    </rPh>
    <phoneticPr fontId="3"/>
  </si>
  <si>
    <t>分</t>
    <rPh sb="0" eb="1">
      <t>フン</t>
    </rPh>
    <phoneticPr fontId="3"/>
  </si>
  <si>
    <t>時間</t>
    <rPh sb="0" eb="2">
      <t>ジカン</t>
    </rPh>
    <phoneticPr fontId="3"/>
  </si>
  <si>
    <t>分</t>
    <rPh sb="0" eb="1">
      <t>フン</t>
    </rPh>
    <phoneticPr fontId="3"/>
  </si>
  <si>
    <t>受講期間</t>
    <rPh sb="0" eb="2">
      <t>ジュコウ</t>
    </rPh>
    <rPh sb="2" eb="4">
      <t>キカン</t>
    </rPh>
    <phoneticPr fontId="3"/>
  </si>
  <si>
    <t>～</t>
    <phoneticPr fontId="3"/>
  </si>
  <si>
    <t>※この金額を実績報告様式３　請求書の「※請求対象者一覧」の請求額に入力してください。</t>
    <phoneticPr fontId="3"/>
  </si>
  <si>
    <t>資格取得（○・×）</t>
    <phoneticPr fontId="3"/>
  </si>
  <si>
    <t>契約終了後の継続雇用（○・×）</t>
    <phoneticPr fontId="3"/>
  </si>
  <si>
    <t>人</t>
    <rPh sb="0" eb="1">
      <t>ニン</t>
    </rPh>
    <phoneticPr fontId="3"/>
  </si>
  <si>
    <t>÷</t>
    <phoneticPr fontId="3"/>
  </si>
  <si>
    <t>÷</t>
    <phoneticPr fontId="3"/>
  </si>
  <si>
    <t>÷</t>
    <phoneticPr fontId="3"/>
  </si>
  <si>
    <t>リクルート</t>
    <phoneticPr fontId="3"/>
  </si>
  <si>
    <t>（例）タウンワーク</t>
    <rPh sb="1" eb="2">
      <t>レイ</t>
    </rPh>
    <phoneticPr fontId="3"/>
  </si>
  <si>
    <t>他職種との案分</t>
    <rPh sb="0" eb="1">
      <t>タ</t>
    </rPh>
    <rPh sb="1" eb="3">
      <t>ショクシュ</t>
    </rPh>
    <rPh sb="5" eb="7">
      <t>アンブン</t>
    </rPh>
    <phoneticPr fontId="3"/>
  </si>
  <si>
    <t>委託料対象額
（税抜）</t>
    <rPh sb="0" eb="3">
      <t>イタクリョウ</t>
    </rPh>
    <rPh sb="3" eb="5">
      <t>タイショウ</t>
    </rPh>
    <rPh sb="5" eb="6">
      <t>ガク</t>
    </rPh>
    <rPh sb="8" eb="10">
      <t>ゼイヌキ</t>
    </rPh>
    <phoneticPr fontId="3"/>
  </si>
  <si>
    <t>委託料対象額
（税込）</t>
    <rPh sb="0" eb="3">
      <t>イタクリョウ</t>
    </rPh>
    <rPh sb="3" eb="5">
      <t>タイショウ</t>
    </rPh>
    <rPh sb="5" eb="6">
      <t>ガク</t>
    </rPh>
    <rPh sb="8" eb="10">
      <t>ゼイコミ</t>
    </rPh>
    <phoneticPr fontId="3"/>
  </si>
  <si>
    <t>案分</t>
    <rPh sb="0" eb="2">
      <t>アンブン</t>
    </rPh>
    <phoneticPr fontId="3"/>
  </si>
  <si>
    <t>支払額（税込）
※領収書金額と一致</t>
    <rPh sb="0" eb="2">
      <t>シハライ</t>
    </rPh>
    <rPh sb="2" eb="3">
      <t>ガク</t>
    </rPh>
    <rPh sb="4" eb="6">
      <t>ゼイコミ</t>
    </rPh>
    <rPh sb="9" eb="12">
      <t>リョウシュウショ</t>
    </rPh>
    <rPh sb="12" eb="14">
      <t>キンガク</t>
    </rPh>
    <rPh sb="15" eb="17">
      <t>イッチ</t>
    </rPh>
    <phoneticPr fontId="3"/>
  </si>
  <si>
    <t>掲載内容</t>
    <rPh sb="0" eb="2">
      <t>ケイサイ</t>
    </rPh>
    <rPh sb="2" eb="4">
      <t>ナイヨウ</t>
    </rPh>
    <phoneticPr fontId="3"/>
  </si>
  <si>
    <t>相手方（請求元）</t>
    <rPh sb="0" eb="3">
      <t>アイテガタ</t>
    </rPh>
    <rPh sb="4" eb="6">
      <t>セイキュウ</t>
    </rPh>
    <rPh sb="6" eb="7">
      <t>モト</t>
    </rPh>
    <phoneticPr fontId="3"/>
  </si>
  <si>
    <t>掲載時期</t>
    <rPh sb="0" eb="2">
      <t>ケイサイ</t>
    </rPh>
    <rPh sb="2" eb="4">
      <t>ジキ</t>
    </rPh>
    <phoneticPr fontId="3"/>
  </si>
  <si>
    <t>求人広告媒体名</t>
    <rPh sb="0" eb="2">
      <t>キュウジン</t>
    </rPh>
    <rPh sb="2" eb="4">
      <t>コウコク</t>
    </rPh>
    <rPh sb="4" eb="6">
      <t>バイタイ</t>
    </rPh>
    <rPh sb="6" eb="7">
      <t>メイ</t>
    </rPh>
    <phoneticPr fontId="3"/>
  </si>
  <si>
    <t>委託料対象額（税抜）</t>
    <rPh sb="0" eb="3">
      <t>イタクリョウ</t>
    </rPh>
    <rPh sb="3" eb="5">
      <t>タイショウ</t>
    </rPh>
    <rPh sb="5" eb="6">
      <t>ガク</t>
    </rPh>
    <rPh sb="7" eb="8">
      <t>ゼイ</t>
    </rPh>
    <rPh sb="8" eb="9">
      <t>ヌ</t>
    </rPh>
    <phoneticPr fontId="3"/>
  </si>
  <si>
    <t>委託料対象額（税込）</t>
    <rPh sb="0" eb="3">
      <t>イタクリョウ</t>
    </rPh>
    <rPh sb="3" eb="5">
      <t>タイショウ</t>
    </rPh>
    <rPh sb="5" eb="6">
      <t>ガク</t>
    </rPh>
    <rPh sb="7" eb="9">
      <t>ゼイコミ</t>
    </rPh>
    <phoneticPr fontId="3"/>
  </si>
  <si>
    <t>求人広告費　合計</t>
    <rPh sb="6" eb="7">
      <t>ゴウ</t>
    </rPh>
    <phoneticPr fontId="3"/>
  </si>
  <si>
    <t>領収書
番号</t>
    <rPh sb="0" eb="3">
      <t>リョウシュウショ</t>
    </rPh>
    <rPh sb="4" eb="6">
      <t>バンゴウ</t>
    </rPh>
    <phoneticPr fontId="3"/>
  </si>
  <si>
    <t>②実績内訳　（実績報告様式2-1、2-2、2-3）</t>
    <rPh sb="7" eb="9">
      <t>ジッセキ</t>
    </rPh>
    <rPh sb="9" eb="11">
      <t>ホウコク</t>
    </rPh>
    <rPh sb="11" eb="13">
      <t>ヨウシキ</t>
    </rPh>
    <phoneticPr fontId="3"/>
  </si>
  <si>
    <t>令和2年6月</t>
  </si>
  <si>
    <t>（例）マイナビ</t>
    <rPh sb="1" eb="2">
      <t>レイ</t>
    </rPh>
    <phoneticPr fontId="3"/>
  </si>
  <si>
    <t>マイナビ</t>
    <phoneticPr fontId="3"/>
  </si>
  <si>
    <t>なし</t>
  </si>
  <si>
    <t>あり</t>
  </si>
  <si>
    <t>（例）タウンワーク○○線沿線版6/22号に掲載</t>
    <rPh sb="1" eb="2">
      <t>レイ</t>
    </rPh>
    <rPh sb="11" eb="12">
      <t>セン</t>
    </rPh>
    <rPh sb="12" eb="14">
      <t>エンセン</t>
    </rPh>
    <rPh sb="14" eb="15">
      <t>バン</t>
    </rPh>
    <rPh sb="19" eb="20">
      <t>ゴウ</t>
    </rPh>
    <rPh sb="21" eb="23">
      <t>ケイサイ</t>
    </rPh>
    <phoneticPr fontId="3"/>
  </si>
  <si>
    <t>（例）事務職員5名、看護職員2名、介護職員1名</t>
    <rPh sb="1" eb="2">
      <t>レイ</t>
    </rPh>
    <rPh sb="3" eb="5">
      <t>ジム</t>
    </rPh>
    <rPh sb="5" eb="7">
      <t>ショクイン</t>
    </rPh>
    <rPh sb="8" eb="9">
      <t>メイ</t>
    </rPh>
    <rPh sb="10" eb="12">
      <t>カンゴ</t>
    </rPh>
    <rPh sb="12" eb="14">
      <t>ショクイン</t>
    </rPh>
    <rPh sb="15" eb="16">
      <t>メイ</t>
    </rPh>
    <rPh sb="17" eb="19">
      <t>カイゴ</t>
    </rPh>
    <rPh sb="19" eb="21">
      <t>ショクイン</t>
    </rPh>
    <rPh sb="22" eb="23">
      <t>メイ</t>
    </rPh>
    <phoneticPr fontId="3"/>
  </si>
  <si>
    <t>案分の内訳</t>
    <rPh sb="0" eb="2">
      <t>アンブン</t>
    </rPh>
    <rPh sb="3" eb="5">
      <t>ウチワケ</t>
    </rPh>
    <phoneticPr fontId="3"/>
  </si>
  <si>
    <t>（例）求人サイトに法人の求人情報を掲載</t>
    <rPh sb="1" eb="2">
      <t>レイ</t>
    </rPh>
    <rPh sb="3" eb="5">
      <t>キュウジン</t>
    </rPh>
    <rPh sb="9" eb="11">
      <t>ホウジン</t>
    </rPh>
    <rPh sb="12" eb="14">
      <t>キュウジン</t>
    </rPh>
    <rPh sb="14" eb="16">
      <t>ジョウホウ</t>
    </rPh>
    <rPh sb="17" eb="19">
      <t>ケイサイ</t>
    </rPh>
    <phoneticPr fontId="3"/>
  </si>
  <si>
    <t>⑤求人広告の領収書等の写し
※該当する場合のみ</t>
    <rPh sb="1" eb="3">
      <t>キュウジン</t>
    </rPh>
    <rPh sb="3" eb="5">
      <t>コウコク</t>
    </rPh>
    <rPh sb="6" eb="9">
      <t>リョウシュウショ</t>
    </rPh>
    <rPh sb="9" eb="10">
      <t>トウ</t>
    </rPh>
    <rPh sb="11" eb="12">
      <t>ウツ</t>
    </rPh>
    <rPh sb="15" eb="17">
      <t>ガイトウ</t>
    </rPh>
    <rPh sb="19" eb="21">
      <t>バアイ</t>
    </rPh>
    <phoneticPr fontId="3"/>
  </si>
  <si>
    <t>掲載・作成時期</t>
    <rPh sb="0" eb="2">
      <t>ケイサイ</t>
    </rPh>
    <rPh sb="3" eb="5">
      <t>サクセイ</t>
    </rPh>
    <rPh sb="5" eb="7">
      <t>ジキ</t>
    </rPh>
    <phoneticPr fontId="3"/>
  </si>
  <si>
    <t>他事業・
他職種との案分</t>
    <rPh sb="0" eb="1">
      <t>タ</t>
    </rPh>
    <rPh sb="1" eb="3">
      <t>ジギョウ</t>
    </rPh>
    <rPh sb="5" eb="6">
      <t>タ</t>
    </rPh>
    <rPh sb="6" eb="8">
      <t>ショクシュ</t>
    </rPh>
    <rPh sb="10" eb="12">
      <t>アンブン</t>
    </rPh>
    <phoneticPr fontId="3"/>
  </si>
  <si>
    <t>委託料対象額（税込）</t>
    <rPh sb="0" eb="3">
      <t>イタクリョウ</t>
    </rPh>
    <rPh sb="3" eb="5">
      <t>タイショウ</t>
    </rPh>
    <rPh sb="5" eb="6">
      <t>ガク</t>
    </rPh>
    <rPh sb="7" eb="9">
      <t>ゼイコミ</t>
    </rPh>
    <phoneticPr fontId="3"/>
  </si>
  <si>
    <t>委託料対象額（税抜）</t>
    <rPh sb="0" eb="3">
      <t>イタクリョウ</t>
    </rPh>
    <rPh sb="3" eb="5">
      <t>タイショウ</t>
    </rPh>
    <rPh sb="5" eb="6">
      <t>ガク</t>
    </rPh>
    <rPh sb="7" eb="9">
      <t>ゼイヌキ</t>
    </rPh>
    <phoneticPr fontId="3"/>
  </si>
  <si>
    <t>円</t>
    <rPh sb="0" eb="1">
      <t>エン</t>
    </rPh>
    <phoneticPr fontId="3"/>
  </si>
  <si>
    <t>委託料対象額
（税込）</t>
    <rPh sb="0" eb="3">
      <t>イタクリョウ</t>
    </rPh>
    <rPh sb="3" eb="5">
      <t>タイショウ</t>
    </rPh>
    <rPh sb="5" eb="6">
      <t>ガク</t>
    </rPh>
    <rPh sb="8" eb="10">
      <t>ゼイコミ</t>
    </rPh>
    <phoneticPr fontId="3"/>
  </si>
  <si>
    <t>委託料対象額
（税抜）</t>
    <rPh sb="0" eb="3">
      <t>イタクリョウ</t>
    </rPh>
    <rPh sb="3" eb="5">
      <t>タイショウ</t>
    </rPh>
    <rPh sb="5" eb="6">
      <t>ガク</t>
    </rPh>
    <rPh sb="8" eb="10">
      <t>ゼイヌキ</t>
    </rPh>
    <phoneticPr fontId="3"/>
  </si>
  <si>
    <t>＜精算根拠資料１＞</t>
    <rPh sb="1" eb="3">
      <t>セイサン</t>
    </rPh>
    <rPh sb="3" eb="5">
      <t>コンキョ</t>
    </rPh>
    <rPh sb="5" eb="7">
      <t>シリョウ</t>
    </rPh>
    <phoneticPr fontId="3"/>
  </si>
  <si>
    <t>＜精算根拠資料２＞</t>
    <rPh sb="1" eb="3">
      <t>セイサン</t>
    </rPh>
    <rPh sb="3" eb="5">
      <t>コンキョ</t>
    </rPh>
    <rPh sb="5" eb="7">
      <t>シリョウ</t>
    </rPh>
    <phoneticPr fontId="3"/>
  </si>
  <si>
    <t>月別
指導時間数</t>
    <rPh sb="0" eb="2">
      <t>ツキベツ</t>
    </rPh>
    <rPh sb="3" eb="5">
      <t>シドウ</t>
    </rPh>
    <rPh sb="5" eb="7">
      <t>ジカン</t>
    </rPh>
    <rPh sb="7" eb="8">
      <t>スウ</t>
    </rPh>
    <phoneticPr fontId="3"/>
  </si>
  <si>
    <t>⑥上記⑤の費用にて掲載した求人広告の写し
※該当する場合のみ</t>
    <rPh sb="1" eb="3">
      <t>ジョウキ</t>
    </rPh>
    <rPh sb="5" eb="7">
      <t>ヒヨウ</t>
    </rPh>
    <rPh sb="9" eb="11">
      <t>ケイサイ</t>
    </rPh>
    <rPh sb="13" eb="15">
      <t>キュウジン</t>
    </rPh>
    <rPh sb="15" eb="17">
      <t>コウコク</t>
    </rPh>
    <rPh sb="18" eb="19">
      <t>ウツ</t>
    </rPh>
    <rPh sb="22" eb="24">
      <t>ガイトウ</t>
    </rPh>
    <rPh sb="26" eb="28">
      <t>バアイ</t>
    </rPh>
    <phoneticPr fontId="3"/>
  </si>
  <si>
    <t>本事業対象の求人広告を実際に掲載したことが確認できる書類</t>
    <rPh sb="0" eb="1">
      <t>ホン</t>
    </rPh>
    <rPh sb="1" eb="3">
      <t>ジギョウ</t>
    </rPh>
    <rPh sb="3" eb="5">
      <t>タイショウ</t>
    </rPh>
    <rPh sb="6" eb="8">
      <t>キュウジン</t>
    </rPh>
    <rPh sb="8" eb="10">
      <t>コウコク</t>
    </rPh>
    <rPh sb="11" eb="13">
      <t>ジッサイ</t>
    </rPh>
    <rPh sb="14" eb="16">
      <t>ケイサイ</t>
    </rPh>
    <rPh sb="21" eb="23">
      <t>カクニン</t>
    </rPh>
    <rPh sb="26" eb="28">
      <t>ショルイ</t>
    </rPh>
    <phoneticPr fontId="3"/>
  </si>
  <si>
    <t>領収書番号</t>
    <rPh sb="0" eb="3">
      <t>リョウシュウショ</t>
    </rPh>
    <rPh sb="3" eb="5">
      <t>バンゴウ</t>
    </rPh>
    <phoneticPr fontId="3"/>
  </si>
  <si>
    <t>他対象者との案分</t>
    <rPh sb="0" eb="1">
      <t>タ</t>
    </rPh>
    <rPh sb="1" eb="4">
      <t>タイショウシャ</t>
    </rPh>
    <rPh sb="6" eb="8">
      <t>アンブン</t>
    </rPh>
    <phoneticPr fontId="3"/>
  </si>
  <si>
    <t>―</t>
    <phoneticPr fontId="3"/>
  </si>
  <si>
    <t>事業所
管理番号</t>
    <rPh sb="0" eb="2">
      <t>ジギョウ</t>
    </rPh>
    <rPh sb="2" eb="3">
      <t>ショ</t>
    </rPh>
    <rPh sb="4" eb="6">
      <t>カンリ</t>
    </rPh>
    <rPh sb="6" eb="8">
      <t>バンゴウ</t>
    </rPh>
    <phoneticPr fontId="3"/>
  </si>
  <si>
    <t>対象者
管理番号</t>
    <rPh sb="0" eb="3">
      <t>タイショウシャ</t>
    </rPh>
    <rPh sb="4" eb="6">
      <t>カンリ</t>
    </rPh>
    <rPh sb="6" eb="8">
      <t>バンゴウ</t>
    </rPh>
    <phoneticPr fontId="3"/>
  </si>
  <si>
    <r>
      <t>①実績報告書表紙　（</t>
    </r>
    <r>
      <rPr>
        <sz val="11"/>
        <rFont val="ＭＳ Ｐゴシック"/>
        <family val="3"/>
        <charset val="128"/>
      </rPr>
      <t>実績報告様式1）</t>
    </r>
    <rPh sb="1" eb="3">
      <t>ジッセキ</t>
    </rPh>
    <rPh sb="3" eb="6">
      <t>ホウコクショ</t>
    </rPh>
    <rPh sb="6" eb="8">
      <t>ヒョウシ</t>
    </rPh>
    <rPh sb="10" eb="12">
      <t>ジッセキ</t>
    </rPh>
    <rPh sb="12" eb="14">
      <t>ホウコク</t>
    </rPh>
    <rPh sb="14" eb="16">
      <t>ヨウシキ</t>
    </rPh>
    <phoneticPr fontId="3"/>
  </si>
  <si>
    <r>
      <t xml:space="preserve">※対象者の加入している社会保険（ア健康保険　イ厚生年金　ウ労災保険　エ雇用保険）を確認の上、使用する様式を下記より確認してください※
</t>
    </r>
    <r>
      <rPr>
        <sz val="11"/>
        <rFont val="ＭＳ Ｐゴシック"/>
        <family val="3"/>
        <charset val="128"/>
      </rPr>
      <t>1⃣【課税事業者】ア、イ、ウ、エすべてに加入→＜【課税事業者①】（赤）＞を使用
2⃣【課税事業者】ウ、エのみ加入→＜【課税事業者②】（青）＞を使用
3⃣【免税事業者】ア、イ、ウ、エすべてに加入→＜【免税事業者①】（黄）＞を使用
4⃣【免税事業者】ウ、エのみ加入→＜【免税事業者②】(緑）＞を使用</t>
    </r>
    <rPh sb="1" eb="4">
      <t>タイショウシャ</t>
    </rPh>
    <rPh sb="5" eb="7">
      <t>カニュウ</t>
    </rPh>
    <rPh sb="11" eb="13">
      <t>シャカイ</t>
    </rPh>
    <rPh sb="13" eb="15">
      <t>ホケン</t>
    </rPh>
    <rPh sb="41" eb="43">
      <t>カクニン</t>
    </rPh>
    <rPh sb="44" eb="45">
      <t>ウエ</t>
    </rPh>
    <rPh sb="46" eb="48">
      <t>シヨウ</t>
    </rPh>
    <rPh sb="50" eb="52">
      <t>ヨウシキ</t>
    </rPh>
    <rPh sb="53" eb="55">
      <t>カキ</t>
    </rPh>
    <rPh sb="57" eb="59">
      <t>カクニン</t>
    </rPh>
    <rPh sb="70" eb="72">
      <t>カゼイ</t>
    </rPh>
    <rPh sb="72" eb="74">
      <t>ジギョウ</t>
    </rPh>
    <rPh sb="74" eb="75">
      <t>シャ</t>
    </rPh>
    <rPh sb="87" eb="89">
      <t>カニュウ</t>
    </rPh>
    <rPh sb="92" eb="94">
      <t>カゼイ</t>
    </rPh>
    <rPh sb="94" eb="96">
      <t>ジギョウ</t>
    </rPh>
    <rPh sb="96" eb="97">
      <t>シャ</t>
    </rPh>
    <rPh sb="100" eb="101">
      <t>アカ</t>
    </rPh>
    <rPh sb="104" eb="106">
      <t>シヨウ</t>
    </rPh>
    <rPh sb="128" eb="130">
      <t>ジギョウ</t>
    </rPh>
    <rPh sb="130" eb="131">
      <t>シャ</t>
    </rPh>
    <rPh sb="134" eb="135">
      <t>アオ</t>
    </rPh>
    <rPh sb="144" eb="146">
      <t>メンゼイ</t>
    </rPh>
    <rPh sb="166" eb="168">
      <t>メンゼイ</t>
    </rPh>
    <rPh sb="168" eb="170">
      <t>ジギョウ</t>
    </rPh>
    <rPh sb="170" eb="171">
      <t>シャ</t>
    </rPh>
    <rPh sb="174" eb="175">
      <t>キ</t>
    </rPh>
    <rPh sb="184" eb="185">
      <t>メン</t>
    </rPh>
    <rPh sb="200" eb="201">
      <t>メン</t>
    </rPh>
    <rPh sb="202" eb="204">
      <t>ジギョウ</t>
    </rPh>
    <rPh sb="204" eb="205">
      <t>シャ</t>
    </rPh>
    <rPh sb="208" eb="209">
      <t>ミドリ</t>
    </rPh>
    <phoneticPr fontId="3"/>
  </si>
  <si>
    <r>
      <t>③請求書　（</t>
    </r>
    <r>
      <rPr>
        <sz val="11"/>
        <rFont val="ＭＳ Ｐゴシック"/>
        <family val="3"/>
        <charset val="128"/>
      </rPr>
      <t>実績報告様式3）</t>
    </r>
    <rPh sb="1" eb="4">
      <t>セイキュウショ</t>
    </rPh>
    <rPh sb="6" eb="8">
      <t>ジッセキ</t>
    </rPh>
    <rPh sb="8" eb="10">
      <t>ホウコク</t>
    </rPh>
    <rPh sb="10" eb="12">
      <t>ヨウシキ</t>
    </rPh>
    <phoneticPr fontId="3"/>
  </si>
  <si>
    <r>
      <t>④初任者研修</t>
    </r>
    <r>
      <rPr>
        <sz val="11"/>
        <rFont val="ＭＳ Ｐゴシック"/>
        <family val="3"/>
        <charset val="128"/>
      </rPr>
      <t>等受講料の領収書の写し</t>
    </r>
    <rPh sb="1" eb="4">
      <t>ショニンシャ</t>
    </rPh>
    <rPh sb="4" eb="6">
      <t>ケンシュウ</t>
    </rPh>
    <rPh sb="6" eb="7">
      <t>トウ</t>
    </rPh>
    <rPh sb="7" eb="10">
      <t>ジュコウリョウ</t>
    </rPh>
    <rPh sb="11" eb="14">
      <t>リョウシュウショ</t>
    </rPh>
    <rPh sb="15" eb="16">
      <t>ウツ</t>
    </rPh>
    <phoneticPr fontId="3"/>
  </si>
  <si>
    <r>
      <t>初任者研修</t>
    </r>
    <r>
      <rPr>
        <sz val="11"/>
        <rFont val="ＭＳ Ｐゴシック"/>
        <family val="3"/>
        <charset val="128"/>
      </rPr>
      <t>等受講料の証明書類…</t>
    </r>
    <r>
      <rPr>
        <u/>
        <sz val="11"/>
        <rFont val="ＭＳ Ｐゴシック"/>
        <family val="3"/>
        <charset val="128"/>
      </rPr>
      <t>対象者分提出</t>
    </r>
    <rPh sb="0" eb="3">
      <t>ショニンシャ</t>
    </rPh>
    <rPh sb="3" eb="5">
      <t>ケンシュウ</t>
    </rPh>
    <rPh sb="5" eb="6">
      <t>トウ</t>
    </rPh>
    <rPh sb="6" eb="9">
      <t>ジュコウリョウ</t>
    </rPh>
    <rPh sb="10" eb="12">
      <t>ショウメイ</t>
    </rPh>
    <rPh sb="12" eb="14">
      <t>ショルイ</t>
    </rPh>
    <phoneticPr fontId="3"/>
  </si>
  <si>
    <r>
      <rPr>
        <sz val="11"/>
        <rFont val="ＭＳ Ｐゴシック"/>
        <family val="3"/>
        <charset val="128"/>
      </rPr>
      <t>⑦タイムカード等</t>
    </r>
    <rPh sb="7" eb="8">
      <t>トウ</t>
    </rPh>
    <phoneticPr fontId="3"/>
  </si>
  <si>
    <r>
      <t>※証明書類がない経費は本事業の支払い対象外となるため、</t>
    </r>
    <r>
      <rPr>
        <sz val="11"/>
        <rFont val="ＭＳ Ｐゴシック"/>
        <family val="3"/>
        <charset val="128"/>
      </rPr>
      <t>提出漏れのないようお願いいたします。</t>
    </r>
    <rPh sb="1" eb="3">
      <t>ショウメイ</t>
    </rPh>
    <rPh sb="3" eb="5">
      <t>ショルイ</t>
    </rPh>
    <rPh sb="8" eb="10">
      <t>ケイヒ</t>
    </rPh>
    <rPh sb="11" eb="12">
      <t>ホン</t>
    </rPh>
    <rPh sb="12" eb="14">
      <t>ジギョウ</t>
    </rPh>
    <rPh sb="15" eb="17">
      <t>シハラ</t>
    </rPh>
    <rPh sb="18" eb="20">
      <t>タイショウ</t>
    </rPh>
    <rPh sb="20" eb="21">
      <t>ガイ</t>
    </rPh>
    <rPh sb="27" eb="29">
      <t>テイシュツ</t>
    </rPh>
    <rPh sb="29" eb="30">
      <t>モ</t>
    </rPh>
    <rPh sb="37" eb="38">
      <t>ネガ</t>
    </rPh>
    <phoneticPr fontId="3"/>
  </si>
  <si>
    <r>
      <rPr>
        <b/>
        <sz val="11"/>
        <rFont val="ＭＳ Ｐゴシック"/>
        <family val="3"/>
        <charset val="128"/>
      </rPr>
      <t xml:space="preserve">＜賃金について＞
</t>
    </r>
    <r>
      <rPr>
        <sz val="11"/>
        <rFont val="ＭＳ Ｐゴシック"/>
        <family val="3"/>
        <charset val="128"/>
      </rPr>
      <t>健康保険・厚生年金の加入対象ではなく、労災保険、雇用保険のみに加入している場合は法定福利費請求の対象外。</t>
    </r>
    <rPh sb="1" eb="3">
      <t>チンギン</t>
    </rPh>
    <rPh sb="9" eb="11">
      <t>ケンコウ</t>
    </rPh>
    <rPh sb="11" eb="13">
      <t>ホケン</t>
    </rPh>
    <rPh sb="14" eb="16">
      <t>コウセイ</t>
    </rPh>
    <rPh sb="16" eb="18">
      <t>ネンキン</t>
    </rPh>
    <rPh sb="19" eb="21">
      <t>カニュウ</t>
    </rPh>
    <rPh sb="21" eb="23">
      <t>タイショウ</t>
    </rPh>
    <rPh sb="28" eb="30">
      <t>ロウサイ</t>
    </rPh>
    <rPh sb="30" eb="32">
      <t>ホケン</t>
    </rPh>
    <rPh sb="33" eb="35">
      <t>コヨウ</t>
    </rPh>
    <rPh sb="35" eb="37">
      <t>ホケン</t>
    </rPh>
    <rPh sb="40" eb="42">
      <t>カニュウ</t>
    </rPh>
    <rPh sb="46" eb="48">
      <t>バアイ</t>
    </rPh>
    <rPh sb="49" eb="51">
      <t>ホウテイ</t>
    </rPh>
    <rPh sb="51" eb="53">
      <t>フクリ</t>
    </rPh>
    <rPh sb="53" eb="54">
      <t>ヒ</t>
    </rPh>
    <rPh sb="54" eb="56">
      <t>セイキュウ</t>
    </rPh>
    <rPh sb="57" eb="60">
      <t>タイショウガイ</t>
    </rPh>
    <phoneticPr fontId="3"/>
  </si>
  <si>
    <r>
      <rPr>
        <b/>
        <sz val="11"/>
        <rFont val="ＭＳ Ｐゴシック"/>
        <family val="3"/>
        <charset val="128"/>
      </rPr>
      <t>＜初任者研修等受講料について＞</t>
    </r>
    <r>
      <rPr>
        <sz val="11"/>
        <rFont val="ＭＳ Ｐゴシック"/>
        <family val="3"/>
        <charset val="128"/>
      </rPr>
      <t xml:space="preserve">
研修機関への申込みは、必ず法人が受講料を支払い、法人宛の領収書とすること。なお、講座が自社開講で領収書の発行が困難な場合、自社で開講している旨・金額・研修機関・研修期間・対象者氏名を明記した書類に押印のうえ提出すること。</t>
    </r>
    <rPh sb="1" eb="4">
      <t>ショニンシャ</t>
    </rPh>
    <rPh sb="4" eb="6">
      <t>ケンシュウ</t>
    </rPh>
    <rPh sb="6" eb="7">
      <t>トウ</t>
    </rPh>
    <rPh sb="7" eb="10">
      <t>ジュコウリョウ</t>
    </rPh>
    <rPh sb="16" eb="18">
      <t>ケンシュウ</t>
    </rPh>
    <rPh sb="18" eb="20">
      <t>キカン</t>
    </rPh>
    <rPh sb="22" eb="24">
      <t>モウシコ</t>
    </rPh>
    <rPh sb="27" eb="28">
      <t>カナラ</t>
    </rPh>
    <rPh sb="29" eb="31">
      <t>ホウジン</t>
    </rPh>
    <rPh sb="32" eb="35">
      <t>ジュコウリョウ</t>
    </rPh>
    <rPh sb="36" eb="38">
      <t>シハライ</t>
    </rPh>
    <rPh sb="40" eb="42">
      <t>ホウジン</t>
    </rPh>
    <rPh sb="42" eb="43">
      <t>アテ</t>
    </rPh>
    <rPh sb="44" eb="47">
      <t>リョウシュウショ</t>
    </rPh>
    <rPh sb="56" eb="58">
      <t>コウザ</t>
    </rPh>
    <rPh sb="59" eb="61">
      <t>ジシャ</t>
    </rPh>
    <rPh sb="61" eb="63">
      <t>カイコウ</t>
    </rPh>
    <rPh sb="64" eb="67">
      <t>リョウシュウショ</t>
    </rPh>
    <rPh sb="68" eb="70">
      <t>ハッコウ</t>
    </rPh>
    <rPh sb="71" eb="73">
      <t>コンナン</t>
    </rPh>
    <rPh sb="74" eb="76">
      <t>バアイ</t>
    </rPh>
    <rPh sb="77" eb="79">
      <t>ジシャ</t>
    </rPh>
    <rPh sb="80" eb="82">
      <t>カイコウ</t>
    </rPh>
    <rPh sb="86" eb="87">
      <t>ムネ</t>
    </rPh>
    <rPh sb="88" eb="90">
      <t>キンガク</t>
    </rPh>
    <rPh sb="91" eb="93">
      <t>ケンシュウ</t>
    </rPh>
    <rPh sb="93" eb="95">
      <t>キカン</t>
    </rPh>
    <rPh sb="96" eb="98">
      <t>ケンシュウ</t>
    </rPh>
    <rPh sb="98" eb="100">
      <t>キカン</t>
    </rPh>
    <rPh sb="101" eb="104">
      <t>タイショウシャ</t>
    </rPh>
    <rPh sb="104" eb="106">
      <t>シメイ</t>
    </rPh>
    <rPh sb="107" eb="109">
      <t>メイキ</t>
    </rPh>
    <rPh sb="111" eb="113">
      <t>ショルイ</t>
    </rPh>
    <rPh sb="114" eb="116">
      <t>オウイン</t>
    </rPh>
    <rPh sb="119" eb="121">
      <t>テイシュツ</t>
    </rPh>
    <phoneticPr fontId="3"/>
  </si>
  <si>
    <r>
      <rPr>
        <b/>
        <sz val="11"/>
        <rFont val="ＭＳ Ｐゴシック"/>
        <family val="3"/>
        <charset val="128"/>
      </rPr>
      <t>＜求人広告費用等の証明書類について＞</t>
    </r>
    <r>
      <rPr>
        <sz val="11"/>
        <rFont val="ＭＳ Ｐゴシック"/>
        <family val="3"/>
        <charset val="128"/>
      </rPr>
      <t xml:space="preserve">
・領収書の宛名は法人名とすること（個人名だと介護職員就業促進事業の経費か判断しかねる為）。但書きにも「介護職員就業促進事業経費として」と原則明記すること。明記されていない場合には、本事業対象経費であることが証明できる書類を添付すること。
・実際に掲載した広告等の写しを添付すること。
・</t>
    </r>
    <r>
      <rPr>
        <u/>
        <sz val="11"/>
        <rFont val="ＭＳ Ｐゴシック"/>
        <family val="3"/>
        <charset val="128"/>
      </rPr>
      <t>経費の支出を証明する領収書等の原本については、法人が関係帳簿と共に事業完了年度から５年間保管すること</t>
    </r>
    <r>
      <rPr>
        <sz val="11"/>
        <rFont val="ＭＳ Ｐゴシック"/>
        <family val="3"/>
        <charset val="128"/>
      </rPr>
      <t>。提出書類はその写しとする。</t>
    </r>
    <rPh sb="7" eb="8">
      <t>トウ</t>
    </rPh>
    <rPh sb="9" eb="11">
      <t>ショウメイ</t>
    </rPh>
    <rPh sb="11" eb="13">
      <t>ショルイ</t>
    </rPh>
    <rPh sb="20" eb="23">
      <t>リョウシュウショ</t>
    </rPh>
    <rPh sb="24" eb="26">
      <t>アテナ</t>
    </rPh>
    <rPh sb="27" eb="29">
      <t>ホウジン</t>
    </rPh>
    <rPh sb="29" eb="30">
      <t>メイ</t>
    </rPh>
    <rPh sb="36" eb="38">
      <t>コジン</t>
    </rPh>
    <rPh sb="38" eb="39">
      <t>メイ</t>
    </rPh>
    <rPh sb="41" eb="43">
      <t>カイゴ</t>
    </rPh>
    <rPh sb="43" eb="49">
      <t>ショクインシュウギョウソクシン</t>
    </rPh>
    <rPh sb="49" eb="51">
      <t>ジギョウ</t>
    </rPh>
    <rPh sb="52" eb="54">
      <t>ケイヒ</t>
    </rPh>
    <rPh sb="55" eb="57">
      <t>ハンダン</t>
    </rPh>
    <rPh sb="61" eb="62">
      <t>タメ</t>
    </rPh>
    <rPh sb="64" eb="66">
      <t>タダシガ</t>
    </rPh>
    <rPh sb="70" eb="80">
      <t>カイゴショクインシュウギョウソクシンジギョウ</t>
    </rPh>
    <rPh sb="80" eb="82">
      <t>ケイヒ</t>
    </rPh>
    <rPh sb="87" eb="89">
      <t>ゲンソク</t>
    </rPh>
    <rPh sb="89" eb="91">
      <t>メイキ</t>
    </rPh>
    <rPh sb="96" eb="98">
      <t>メイキ</t>
    </rPh>
    <rPh sb="104" eb="106">
      <t>バアイ</t>
    </rPh>
    <rPh sb="109" eb="110">
      <t>ホン</t>
    </rPh>
    <rPh sb="110" eb="112">
      <t>ジギョウ</t>
    </rPh>
    <rPh sb="112" eb="114">
      <t>タイショウ</t>
    </rPh>
    <rPh sb="114" eb="116">
      <t>ケイヒ</t>
    </rPh>
    <rPh sb="122" eb="124">
      <t>ショウメイ</t>
    </rPh>
    <rPh sb="127" eb="129">
      <t>ショルイ</t>
    </rPh>
    <rPh sb="130" eb="132">
      <t>テンプ</t>
    </rPh>
    <rPh sb="139" eb="141">
      <t>ジッサイ</t>
    </rPh>
    <rPh sb="142" eb="144">
      <t>ケイサイ</t>
    </rPh>
    <rPh sb="146" eb="148">
      <t>コウコク</t>
    </rPh>
    <rPh sb="148" eb="149">
      <t>トウ</t>
    </rPh>
    <rPh sb="150" eb="151">
      <t>ウツ</t>
    </rPh>
    <rPh sb="153" eb="155">
      <t>テンプ</t>
    </rPh>
    <rPh sb="162" eb="164">
      <t>ケイヒ</t>
    </rPh>
    <rPh sb="165" eb="167">
      <t>シシュツ</t>
    </rPh>
    <rPh sb="168" eb="170">
      <t>ショウメイ</t>
    </rPh>
    <rPh sb="172" eb="175">
      <t>リョウシュウショ</t>
    </rPh>
    <rPh sb="175" eb="176">
      <t>トウ</t>
    </rPh>
    <rPh sb="177" eb="179">
      <t>ゲンポン</t>
    </rPh>
    <rPh sb="185" eb="187">
      <t>ホウジン</t>
    </rPh>
    <rPh sb="188" eb="190">
      <t>カンケイ</t>
    </rPh>
    <rPh sb="190" eb="192">
      <t>チョウボ</t>
    </rPh>
    <rPh sb="193" eb="194">
      <t>トモ</t>
    </rPh>
    <rPh sb="195" eb="197">
      <t>ジギョウ</t>
    </rPh>
    <rPh sb="197" eb="199">
      <t>カンリョウ</t>
    </rPh>
    <rPh sb="199" eb="201">
      <t>ネンド</t>
    </rPh>
    <rPh sb="204" eb="206">
      <t>ネンカン</t>
    </rPh>
    <rPh sb="206" eb="208">
      <t>ホカン</t>
    </rPh>
    <rPh sb="213" eb="215">
      <t>テイシュツ</t>
    </rPh>
    <rPh sb="215" eb="217">
      <t>ショルイ</t>
    </rPh>
    <rPh sb="220" eb="221">
      <t>ウツ</t>
    </rPh>
    <phoneticPr fontId="3"/>
  </si>
  <si>
    <r>
      <rPr>
        <b/>
        <sz val="11"/>
        <rFont val="ＭＳ Ｐゴシック"/>
        <family val="3"/>
        <charset val="128"/>
      </rPr>
      <t>＜タイムカード等について＞</t>
    </r>
    <r>
      <rPr>
        <sz val="11"/>
        <rFont val="ＭＳ Ｐゴシック"/>
        <family val="3"/>
        <charset val="128"/>
      </rPr>
      <t xml:space="preserve">
・提出するタイムカード等に時間外勤務分が区別されていない場合には、時間外勤務分を明確に記載（追記）すること。
・月ごとの合計時間の記載がない場合には、合計時間を追記すること。</t>
    </r>
    <rPh sb="7" eb="8">
      <t>トウ</t>
    </rPh>
    <rPh sb="15" eb="17">
      <t>テイシュツ</t>
    </rPh>
    <rPh sb="25" eb="26">
      <t>トウ</t>
    </rPh>
    <rPh sb="27" eb="30">
      <t>ジカンガイ</t>
    </rPh>
    <rPh sb="30" eb="32">
      <t>キンム</t>
    </rPh>
    <rPh sb="32" eb="33">
      <t>ブン</t>
    </rPh>
    <rPh sb="34" eb="36">
      <t>クベツ</t>
    </rPh>
    <rPh sb="42" eb="44">
      <t>バアイ</t>
    </rPh>
    <rPh sb="47" eb="50">
      <t>ジカンガイ</t>
    </rPh>
    <rPh sb="50" eb="52">
      <t>キンム</t>
    </rPh>
    <rPh sb="52" eb="53">
      <t>ブン</t>
    </rPh>
    <rPh sb="54" eb="56">
      <t>メイカク</t>
    </rPh>
    <rPh sb="57" eb="59">
      <t>キサイ</t>
    </rPh>
    <rPh sb="60" eb="62">
      <t>ツイキ</t>
    </rPh>
    <rPh sb="70" eb="71">
      <t>ツキ</t>
    </rPh>
    <rPh sb="74" eb="76">
      <t>ゴウケイ</t>
    </rPh>
    <rPh sb="76" eb="78">
      <t>ジカン</t>
    </rPh>
    <rPh sb="79" eb="81">
      <t>キサイ</t>
    </rPh>
    <rPh sb="84" eb="86">
      <t>バアイ</t>
    </rPh>
    <rPh sb="89" eb="91">
      <t>ゴウケイ</t>
    </rPh>
    <rPh sb="91" eb="93">
      <t>ジカン</t>
    </rPh>
    <rPh sb="94" eb="96">
      <t>ツイキ</t>
    </rPh>
    <phoneticPr fontId="3"/>
  </si>
  <si>
    <t>令和２年度</t>
    <rPh sb="0" eb="2">
      <t>レイワ</t>
    </rPh>
    <rPh sb="3" eb="5">
      <t>ネンド</t>
    </rPh>
    <phoneticPr fontId="3"/>
  </si>
  <si>
    <r>
      <rPr>
        <b/>
        <u/>
        <sz val="11"/>
        <rFont val="ＭＳ Ｐゴシック"/>
        <family val="3"/>
        <charset val="128"/>
        <scheme val="minor"/>
      </rPr>
      <t>課税</t>
    </r>
    <r>
      <rPr>
        <sz val="11"/>
        <rFont val="ＭＳ Ｐゴシック"/>
        <family val="3"/>
        <charset val="128"/>
        <scheme val="minor"/>
      </rPr>
      <t>事業者の場合のみチェック</t>
    </r>
    <rPh sb="0" eb="2">
      <t>カゼイ</t>
    </rPh>
    <rPh sb="2" eb="4">
      <t>ジギョウ</t>
    </rPh>
    <rPh sb="4" eb="5">
      <t>シャ</t>
    </rPh>
    <rPh sb="6" eb="8">
      <t>バアイ</t>
    </rPh>
    <phoneticPr fontId="3"/>
  </si>
  <si>
    <r>
      <t xml:space="preserve">③研修受講費
</t>
    </r>
    <r>
      <rPr>
        <b/>
        <sz val="10"/>
        <rFont val="ＭＳ Ｐゴシック"/>
        <family val="3"/>
        <charset val="128"/>
      </rPr>
      <t xml:space="preserve">※税込額を入力
</t>
    </r>
    <r>
      <rPr>
        <sz val="8"/>
        <rFont val="ＭＳ Ｐゴシック"/>
        <family val="3"/>
        <charset val="128"/>
      </rPr>
      <t>免税事業者＝</t>
    </r>
    <r>
      <rPr>
        <u/>
        <sz val="8"/>
        <rFont val="ＭＳ Ｐゴシック"/>
        <family val="3"/>
        <charset val="128"/>
      </rPr>
      <t>税</t>
    </r>
    <r>
      <rPr>
        <b/>
        <u/>
        <sz val="8"/>
        <rFont val="ＭＳ Ｐゴシック"/>
        <family val="3"/>
        <charset val="128"/>
      </rPr>
      <t>込</t>
    </r>
    <r>
      <rPr>
        <sz val="8"/>
        <rFont val="ＭＳ Ｐゴシック"/>
        <family val="3"/>
        <charset val="128"/>
      </rPr>
      <t>額
課税事業者＝</t>
    </r>
    <r>
      <rPr>
        <u/>
        <sz val="8"/>
        <rFont val="ＭＳ Ｐゴシック"/>
        <family val="3"/>
        <charset val="128"/>
      </rPr>
      <t>税</t>
    </r>
    <r>
      <rPr>
        <b/>
        <u/>
        <sz val="8"/>
        <rFont val="ＭＳ Ｐゴシック"/>
        <family val="3"/>
        <charset val="128"/>
      </rPr>
      <t>抜</t>
    </r>
    <r>
      <rPr>
        <sz val="8"/>
        <rFont val="ＭＳ Ｐゴシック"/>
        <family val="3"/>
        <charset val="128"/>
      </rPr>
      <t>額　を反映</t>
    </r>
    <rPh sb="1" eb="3">
      <t>ケンシュウ</t>
    </rPh>
    <rPh sb="3" eb="5">
      <t>ジュコウ</t>
    </rPh>
    <rPh sb="5" eb="6">
      <t>ヒ</t>
    </rPh>
    <rPh sb="8" eb="10">
      <t>ゼイコ</t>
    </rPh>
    <rPh sb="10" eb="11">
      <t>ガク</t>
    </rPh>
    <rPh sb="12" eb="14">
      <t>ニュウリョク</t>
    </rPh>
    <rPh sb="15" eb="20">
      <t>メンゼイジギョウシャ</t>
    </rPh>
    <rPh sb="21" eb="23">
      <t>ゼイコミ</t>
    </rPh>
    <rPh sb="23" eb="24">
      <t>ガク</t>
    </rPh>
    <rPh sb="25" eb="30">
      <t>カゼイジギョウシャ</t>
    </rPh>
    <rPh sb="31" eb="34">
      <t>ゼイヌキガク</t>
    </rPh>
    <rPh sb="36" eb="38">
      <t>ハンエイ</t>
    </rPh>
    <phoneticPr fontId="3"/>
  </si>
  <si>
    <r>
      <t xml:space="preserve">④求人広告費
</t>
    </r>
    <r>
      <rPr>
        <b/>
        <sz val="10"/>
        <rFont val="ＭＳ Ｐゴシック"/>
        <family val="3"/>
        <charset val="128"/>
      </rPr>
      <t xml:space="preserve">※2-3に入力
</t>
    </r>
    <r>
      <rPr>
        <sz val="8"/>
        <rFont val="ＭＳ Ｐゴシック"/>
        <family val="3"/>
        <charset val="128"/>
      </rPr>
      <t>免税事業者=</t>
    </r>
    <r>
      <rPr>
        <u/>
        <sz val="8"/>
        <rFont val="ＭＳ Ｐゴシック"/>
        <family val="3"/>
        <charset val="128"/>
      </rPr>
      <t>税</t>
    </r>
    <r>
      <rPr>
        <b/>
        <u/>
        <sz val="8"/>
        <rFont val="ＭＳ Ｐゴシック"/>
        <family val="3"/>
        <charset val="128"/>
      </rPr>
      <t>込</t>
    </r>
    <r>
      <rPr>
        <sz val="8"/>
        <rFont val="ＭＳ Ｐゴシック"/>
        <family val="3"/>
        <charset val="128"/>
      </rPr>
      <t>額</t>
    </r>
    <r>
      <rPr>
        <b/>
        <sz val="8"/>
        <rFont val="ＭＳ Ｐゴシック"/>
        <family val="3"/>
        <charset val="128"/>
      </rPr>
      <t xml:space="preserve">
</t>
    </r>
    <r>
      <rPr>
        <sz val="8"/>
        <rFont val="ＭＳ Ｐゴシック"/>
        <family val="3"/>
        <charset val="128"/>
      </rPr>
      <t>課税事業者＝</t>
    </r>
    <r>
      <rPr>
        <u/>
        <sz val="8"/>
        <rFont val="ＭＳ Ｐゴシック"/>
        <family val="3"/>
        <charset val="128"/>
      </rPr>
      <t>税</t>
    </r>
    <r>
      <rPr>
        <b/>
        <u/>
        <sz val="8"/>
        <rFont val="ＭＳ Ｐゴシック"/>
        <family val="3"/>
        <charset val="128"/>
      </rPr>
      <t>抜</t>
    </r>
    <r>
      <rPr>
        <sz val="8"/>
        <rFont val="ＭＳ Ｐゴシック"/>
        <family val="3"/>
        <charset val="128"/>
      </rPr>
      <t>額　を反映</t>
    </r>
    <rPh sb="1" eb="3">
      <t>キュウジン</t>
    </rPh>
    <rPh sb="3" eb="5">
      <t>コウコク</t>
    </rPh>
    <rPh sb="5" eb="6">
      <t>ヒ</t>
    </rPh>
    <rPh sb="25" eb="30">
      <t>カゼイジギョウシャ</t>
    </rPh>
    <rPh sb="31" eb="34">
      <t>ゼイヌキガク</t>
    </rPh>
    <rPh sb="36" eb="38">
      <t>ハンエイ</t>
    </rPh>
    <phoneticPr fontId="3"/>
  </si>
  <si>
    <r>
      <rPr>
        <sz val="11"/>
        <rFont val="ＭＳ Ｐゴシック"/>
        <family val="3"/>
        <charset val="128"/>
      </rPr>
      <t>実績報告様式　2-2</t>
    </r>
    <rPh sb="0" eb="2">
      <t>ジッセキ</t>
    </rPh>
    <phoneticPr fontId="3"/>
  </si>
  <si>
    <r>
      <rPr>
        <b/>
        <sz val="11"/>
        <rFont val="ＭＳ Ｐゴシック"/>
        <family val="3"/>
        <charset val="128"/>
      </rPr>
      <t>請求額</t>
    </r>
    <r>
      <rPr>
        <sz val="11"/>
        <rFont val="ＭＳ Ｐゴシック"/>
        <family val="3"/>
        <charset val="128"/>
      </rPr>
      <t xml:space="preserve">
</t>
    </r>
    <r>
      <rPr>
        <sz val="8"/>
        <rFont val="ＭＳ Ｐゴシック"/>
        <family val="3"/>
        <charset val="128"/>
      </rPr>
      <t>実績報告様式2-1　実績内訳「３　請求額」の「請求額（合計）」の額を転記</t>
    </r>
    <rPh sb="0" eb="2">
      <t>セイキュウ</t>
    </rPh>
    <rPh sb="2" eb="3">
      <t>ガク</t>
    </rPh>
    <rPh sb="38" eb="40">
      <t>テンキ</t>
    </rPh>
    <phoneticPr fontId="3"/>
  </si>
  <si>
    <r>
      <t>　　　　　　　　　　　　　　　令和　</t>
    </r>
    <r>
      <rPr>
        <i/>
        <sz val="11"/>
        <rFont val="ＭＳ Ｐゴシック"/>
        <family val="3"/>
        <charset val="128"/>
      </rPr>
      <t>３</t>
    </r>
    <r>
      <rPr>
        <sz val="11"/>
        <rFont val="ＭＳ Ｐゴシック"/>
        <family val="3"/>
        <charset val="128"/>
      </rPr>
      <t>年　</t>
    </r>
    <r>
      <rPr>
        <i/>
        <sz val="11"/>
        <rFont val="ＭＳ Ｐゴシック"/>
        <family val="3"/>
        <charset val="128"/>
      </rPr>
      <t>２</t>
    </r>
    <r>
      <rPr>
        <sz val="11"/>
        <rFont val="ＭＳ Ｐゴシック"/>
        <family val="3"/>
        <charset val="128"/>
      </rPr>
      <t>月　</t>
    </r>
    <r>
      <rPr>
        <i/>
        <sz val="11"/>
        <rFont val="ＭＳ Ｐゴシック"/>
        <family val="3"/>
        <charset val="128"/>
      </rPr>
      <t>１０</t>
    </r>
    <r>
      <rPr>
        <sz val="11"/>
        <rFont val="ＭＳ Ｐゴシック"/>
        <family val="3"/>
        <charset val="128"/>
      </rPr>
      <t>日</t>
    </r>
    <rPh sb="15" eb="17">
      <t>レイワ</t>
    </rPh>
    <rPh sb="19" eb="20">
      <t>ネン</t>
    </rPh>
    <rPh sb="22" eb="23">
      <t>ガツ</t>
    </rPh>
    <rPh sb="26" eb="27">
      <t>ニチ</t>
    </rPh>
    <phoneticPr fontId="3"/>
  </si>
  <si>
    <t>社会福祉法人フクシロウ会</t>
    <rPh sb="0" eb="2">
      <t>シャカイ</t>
    </rPh>
    <rPh sb="2" eb="4">
      <t>フクシ</t>
    </rPh>
    <rPh sb="4" eb="6">
      <t>ホウジン</t>
    </rPh>
    <rPh sb="11" eb="12">
      <t>カイ</t>
    </rPh>
    <phoneticPr fontId="3"/>
  </si>
  <si>
    <t>人材　太郎</t>
    <rPh sb="0" eb="2">
      <t>ジンザイ</t>
    </rPh>
    <rPh sb="3" eb="5">
      <t>タロウ</t>
    </rPh>
    <phoneticPr fontId="3"/>
  </si>
  <si>
    <t>03-5320-○○○○</t>
    <phoneticPr fontId="3"/>
  </si>
  <si>
    <t>②</t>
    <phoneticPr fontId="3"/>
  </si>
  <si>
    <t>特別養護老人ホーム　フクシロウの家</t>
    <rPh sb="0" eb="2">
      <t>トクベツ</t>
    </rPh>
    <rPh sb="2" eb="4">
      <t>ヨウゴ</t>
    </rPh>
    <rPh sb="4" eb="6">
      <t>ロウジン</t>
    </rPh>
    <rPh sb="16" eb="17">
      <t>イエ</t>
    </rPh>
    <phoneticPr fontId="3"/>
  </si>
  <si>
    <t>福祉　花子</t>
    <rPh sb="0" eb="2">
      <t>フクシ</t>
    </rPh>
    <rPh sb="3" eb="5">
      <t>ハナコ</t>
    </rPh>
    <phoneticPr fontId="3"/>
  </si>
  <si>
    <t>〇</t>
  </si>
  <si>
    <t>介護職員初任者研修</t>
    <rPh sb="0" eb="2">
      <t>カイゴ</t>
    </rPh>
    <rPh sb="2" eb="4">
      <t>ショクイン</t>
    </rPh>
    <rPh sb="4" eb="7">
      <t>ショニンシャ</t>
    </rPh>
    <rPh sb="7" eb="9">
      <t>ケンシュウ</t>
    </rPh>
    <phoneticPr fontId="3"/>
  </si>
  <si>
    <t>〇〇〇カレッジ</t>
    <phoneticPr fontId="3"/>
  </si>
  <si>
    <t>○〇　〇〇</t>
    <phoneticPr fontId="3"/>
  </si>
  <si>
    <t>〇〇　△△</t>
    <phoneticPr fontId="3"/>
  </si>
  <si>
    <t>▲▲　〇〇</t>
    <phoneticPr fontId="3"/>
  </si>
  <si>
    <t>○</t>
  </si>
  <si>
    <t>東京都千代田区飯田橋○-○-○</t>
    <rPh sb="0" eb="3">
      <t>トウキョウト</t>
    </rPh>
    <rPh sb="3" eb="7">
      <t>チヨダク</t>
    </rPh>
    <rPh sb="7" eb="10">
      <t>イイダバシ</t>
    </rPh>
    <phoneticPr fontId="3"/>
  </si>
  <si>
    <t>代表　人材　太郎</t>
    <rPh sb="0" eb="2">
      <t>ダイヒョウ</t>
    </rPh>
    <rPh sb="3" eb="5">
      <t>ジンザイ</t>
    </rPh>
    <rPh sb="6" eb="8">
      <t>タロウ</t>
    </rPh>
    <phoneticPr fontId="3"/>
  </si>
  <si>
    <r>
      <t>　令和２年度介護職員就業促進事業に係る</t>
    </r>
    <r>
      <rPr>
        <u/>
        <sz val="11"/>
        <rFont val="ＭＳ Ｐゴシック"/>
        <family val="3"/>
        <charset val="128"/>
      </rPr>
      <t>　</t>
    </r>
    <r>
      <rPr>
        <i/>
        <u/>
        <sz val="11"/>
        <rFont val="ＭＳ Ｐゴシック"/>
        <family val="3"/>
        <charset val="128"/>
      </rPr>
      <t>１</t>
    </r>
    <r>
      <rPr>
        <u/>
        <sz val="11"/>
        <rFont val="ＭＳ Ｐゴシック"/>
        <family val="3"/>
        <charset val="128"/>
      </rPr>
      <t>　</t>
    </r>
    <r>
      <rPr>
        <sz val="11"/>
        <rFont val="ＭＳ Ｐゴシック"/>
        <family val="3"/>
        <charset val="128"/>
      </rPr>
      <t>月に雇用終了した対象者の委託料について、必要書類を添付の上、下記のとおり請求します。</t>
    </r>
    <rPh sb="1" eb="3">
      <t>レイワ</t>
    </rPh>
    <rPh sb="4" eb="5">
      <t>ネン</t>
    </rPh>
    <rPh sb="5" eb="6">
      <t>ド</t>
    </rPh>
    <rPh sb="6" eb="10">
      <t>カイゴショクイン</t>
    </rPh>
    <rPh sb="10" eb="14">
      <t>シュウギョウソクシン</t>
    </rPh>
    <rPh sb="14" eb="16">
      <t>ジギョウ</t>
    </rPh>
    <rPh sb="17" eb="18">
      <t>カカワ</t>
    </rPh>
    <rPh sb="22" eb="23">
      <t>ガツ</t>
    </rPh>
    <rPh sb="24" eb="26">
      <t>コヨウ</t>
    </rPh>
    <rPh sb="26" eb="28">
      <t>シュウリョウ</t>
    </rPh>
    <rPh sb="30" eb="32">
      <t>タイショウ</t>
    </rPh>
    <rPh sb="32" eb="33">
      <t>シャ</t>
    </rPh>
    <phoneticPr fontId="3"/>
  </si>
  <si>
    <t>〇〇〇〇銀行</t>
    <rPh sb="4" eb="6">
      <t>ギンコウ</t>
    </rPh>
    <phoneticPr fontId="3"/>
  </si>
  <si>
    <t>〇〇〇支店</t>
    <rPh sb="3" eb="5">
      <t>シテン</t>
    </rPh>
    <phoneticPr fontId="3"/>
  </si>
  <si>
    <t>△△△△</t>
    <phoneticPr fontId="3"/>
  </si>
  <si>
    <t>▲▲▲</t>
    <phoneticPr fontId="3"/>
  </si>
  <si>
    <t>○</t>
    <phoneticPr fontId="3"/>
  </si>
  <si>
    <t>社会福祉法人　フクシロウ会</t>
    <rPh sb="0" eb="2">
      <t>シャカイ</t>
    </rPh>
    <rPh sb="2" eb="4">
      <t>フクシ</t>
    </rPh>
    <rPh sb="4" eb="6">
      <t>ホウジン</t>
    </rPh>
    <rPh sb="12" eb="13">
      <t>カイ</t>
    </rPh>
    <phoneticPr fontId="3"/>
  </si>
  <si>
    <t>ﾌｸ) ﾌｸｼﾛｳｶｲ</t>
    <phoneticPr fontId="3"/>
  </si>
  <si>
    <t>福祉　　花子</t>
    <rPh sb="0" eb="2">
      <t>フクシ</t>
    </rPh>
    <rPh sb="4" eb="6">
      <t>ハナコ</t>
    </rPh>
    <phoneticPr fontId="3"/>
  </si>
  <si>
    <r>
      <t>　令和２年度介護職員就業促進事業について、</t>
    </r>
    <r>
      <rPr>
        <u/>
        <sz val="12"/>
        <rFont val="ＭＳ Ｐゴシック"/>
        <family val="3"/>
        <charset val="128"/>
      </rPr>
      <t xml:space="preserve">   </t>
    </r>
    <r>
      <rPr>
        <i/>
        <u/>
        <sz val="12"/>
        <rFont val="ＭＳ Ｐゴシック"/>
        <family val="3"/>
        <charset val="128"/>
      </rPr>
      <t>１</t>
    </r>
    <r>
      <rPr>
        <u/>
        <sz val="12"/>
        <rFont val="ＭＳ Ｐゴシック"/>
        <family val="3"/>
        <charset val="128"/>
      </rPr>
      <t>　</t>
    </r>
    <r>
      <rPr>
        <b/>
        <u/>
        <sz val="12"/>
        <rFont val="ＭＳ Ｐゴシック"/>
        <family val="3"/>
        <charset val="128"/>
      </rPr>
      <t>月</t>
    </r>
    <r>
      <rPr>
        <sz val="12"/>
        <rFont val="ＭＳ Ｐゴシック"/>
        <family val="3"/>
        <charset val="128"/>
      </rPr>
      <t>に雇用終了した対象者の実績について、下記のとおり必要書類を添付の上、報告します。</t>
    </r>
    <rPh sb="1" eb="3">
      <t>レイワ</t>
    </rPh>
    <rPh sb="4" eb="5">
      <t>ネン</t>
    </rPh>
    <rPh sb="5" eb="6">
      <t>ド</t>
    </rPh>
    <rPh sb="6" eb="14">
      <t>カイゴショクインシュウギョウソクシン</t>
    </rPh>
    <rPh sb="14" eb="16">
      <t>ジギョウ</t>
    </rPh>
    <rPh sb="26" eb="27">
      <t>ガツ</t>
    </rPh>
    <rPh sb="28" eb="30">
      <t>コヨウ</t>
    </rPh>
    <rPh sb="30" eb="32">
      <t>シュウリョウ</t>
    </rPh>
    <rPh sb="34" eb="36">
      <t>タイショウ</t>
    </rPh>
    <rPh sb="36" eb="37">
      <t>シャ</t>
    </rPh>
    <rPh sb="38" eb="40">
      <t>ジッセキ</t>
    </rPh>
    <rPh sb="45" eb="47">
      <t>カキ</t>
    </rPh>
    <rPh sb="51" eb="53">
      <t>ヒツヨウ</t>
    </rPh>
    <rPh sb="53" eb="55">
      <t>ショルイ</t>
    </rPh>
    <rPh sb="56" eb="58">
      <t>テンプ</t>
    </rPh>
    <rPh sb="59" eb="60">
      <t>ウエ</t>
    </rPh>
    <rPh sb="61" eb="63">
      <t>ホウコク</t>
    </rPh>
    <phoneticPr fontId="3"/>
  </si>
  <si>
    <t>東京都千代田区飯田橋○-○-○</t>
    <rPh sb="0" eb="2">
      <t>トウキョウ</t>
    </rPh>
    <rPh sb="2" eb="3">
      <t>ト</t>
    </rPh>
    <rPh sb="3" eb="7">
      <t>チヨダク</t>
    </rPh>
    <rPh sb="7" eb="10">
      <t>イイダバシ</t>
    </rPh>
    <phoneticPr fontId="3"/>
  </si>
  <si>
    <t>本事業対象の求人広告に要した経費の証明書類</t>
    <rPh sb="0" eb="1">
      <t>ホン</t>
    </rPh>
    <rPh sb="1" eb="3">
      <t>ジギョウ</t>
    </rPh>
    <rPh sb="3" eb="5">
      <t>タイショウ</t>
    </rPh>
    <rPh sb="6" eb="8">
      <t>キュウジン</t>
    </rPh>
    <rPh sb="8" eb="10">
      <t>コウコク</t>
    </rPh>
    <rPh sb="11" eb="12">
      <t>ヨウ</t>
    </rPh>
    <rPh sb="14" eb="16">
      <t>ケイヒ</t>
    </rPh>
    <rPh sb="17" eb="20">
      <t>ショウメイショ</t>
    </rPh>
    <rPh sb="20" eb="21">
      <t>ルイ</t>
    </rPh>
    <phoneticPr fontId="3"/>
  </si>
  <si>
    <t>新聞折込チラシ</t>
    <rPh sb="0" eb="2">
      <t>シンブン</t>
    </rPh>
    <rPh sb="2" eb="4">
      <t>オリコミ</t>
    </rPh>
    <phoneticPr fontId="3"/>
  </si>
  <si>
    <t>求人サイト××</t>
    <phoneticPr fontId="3"/>
  </si>
  <si>
    <t>求人情報誌○○</t>
    <rPh sb="0" eb="2">
      <t>キュウジン</t>
    </rPh>
    <rPh sb="2" eb="5">
      <t>ジョウホウシ</t>
    </rPh>
    <phoneticPr fontId="3"/>
  </si>
  <si>
    <t>令和2年7月</t>
  </si>
  <si>
    <r>
      <t xml:space="preserve">      令和　</t>
    </r>
    <r>
      <rPr>
        <i/>
        <sz val="11"/>
        <rFont val="ＭＳ Ｐゴシック"/>
        <family val="3"/>
        <charset val="128"/>
      </rPr>
      <t>３</t>
    </r>
    <r>
      <rPr>
        <sz val="11"/>
        <rFont val="ＭＳ Ｐゴシック"/>
        <family val="3"/>
        <charset val="128"/>
      </rPr>
      <t>年</t>
    </r>
    <r>
      <rPr>
        <i/>
        <sz val="11"/>
        <rFont val="ＭＳ Ｐゴシック"/>
        <family val="3"/>
        <charset val="128"/>
      </rPr>
      <t>　２</t>
    </r>
    <r>
      <rPr>
        <sz val="11"/>
        <rFont val="ＭＳ Ｐゴシック"/>
        <family val="3"/>
        <charset val="128"/>
      </rPr>
      <t>月　</t>
    </r>
    <r>
      <rPr>
        <i/>
        <sz val="11"/>
        <rFont val="ＭＳ Ｐゴシック"/>
        <family val="3"/>
        <charset val="128"/>
      </rPr>
      <t>１０</t>
    </r>
    <r>
      <rPr>
        <sz val="11"/>
        <rFont val="ＭＳ Ｐゴシック"/>
        <family val="3"/>
        <charset val="128"/>
      </rPr>
      <t>日</t>
    </r>
    <rPh sb="6" eb="8">
      <t>レイワ</t>
    </rPh>
    <rPh sb="10" eb="11">
      <t>ネン</t>
    </rPh>
    <rPh sb="13" eb="14">
      <t>ゲツ</t>
    </rPh>
    <rPh sb="17" eb="18">
      <t>ニチ</t>
    </rPh>
    <phoneticPr fontId="3"/>
  </si>
  <si>
    <t>令和　年　月　日</t>
    <rPh sb="0" eb="2">
      <t>レイワ</t>
    </rPh>
    <rPh sb="3" eb="4">
      <t>ネン</t>
    </rPh>
    <rPh sb="5" eb="6">
      <t>ガツ</t>
    </rPh>
    <rPh sb="7" eb="8">
      <t>ヒ</t>
    </rPh>
    <phoneticPr fontId="3"/>
  </si>
  <si>
    <t>年　月　日</t>
    <rPh sb="0" eb="1">
      <t>ネン</t>
    </rPh>
    <rPh sb="2" eb="3">
      <t>ガツ</t>
    </rPh>
    <rPh sb="4" eb="5">
      <t>ヒ</t>
    </rPh>
    <phoneticPr fontId="3"/>
  </si>
  <si>
    <t>生活援助従事者研修（無資格者）</t>
  </si>
  <si>
    <r>
      <t xml:space="preserve">※「雇用確定届」の委託料上限額を入力し、上記事業経費が上回っていないかご確認ください。
</t>
    </r>
    <r>
      <rPr>
        <b/>
        <strike/>
        <sz val="9"/>
        <color rgb="FFFF0000"/>
        <rFont val="ＭＳ Ｐゴシック"/>
        <family val="3"/>
        <charset val="128"/>
        <scheme val="minor"/>
      </rPr>
      <t>※各項目の額についても、上記各経費が「雇用確定届」の金額を上回っていないかご確認ください。</t>
    </r>
    <rPh sb="2" eb="4">
      <t>コヨウ</t>
    </rPh>
    <rPh sb="4" eb="6">
      <t>カクテイ</t>
    </rPh>
    <rPh sb="6" eb="7">
      <t>トドケ</t>
    </rPh>
    <rPh sb="9" eb="12">
      <t>イタクリョウ</t>
    </rPh>
    <rPh sb="12" eb="14">
      <t>ジョウゲン</t>
    </rPh>
    <rPh sb="14" eb="15">
      <t>ガク</t>
    </rPh>
    <rPh sb="16" eb="18">
      <t>ニュウリョク</t>
    </rPh>
    <rPh sb="20" eb="22">
      <t>ジョウキ</t>
    </rPh>
    <rPh sb="22" eb="24">
      <t>ジギョウ</t>
    </rPh>
    <rPh sb="24" eb="26">
      <t>ケイヒ</t>
    </rPh>
    <rPh sb="27" eb="29">
      <t>ウワマワ</t>
    </rPh>
    <rPh sb="36" eb="38">
      <t>カクニン</t>
    </rPh>
    <rPh sb="45" eb="48">
      <t>カクコウモク</t>
    </rPh>
    <rPh sb="49" eb="50">
      <t>ガク</t>
    </rPh>
    <rPh sb="56" eb="58">
      <t>ジョウキ</t>
    </rPh>
    <rPh sb="58" eb="59">
      <t>カク</t>
    </rPh>
    <rPh sb="59" eb="61">
      <t>ケイヒ</t>
    </rPh>
    <rPh sb="63" eb="65">
      <t>コヨウ</t>
    </rPh>
    <rPh sb="65" eb="67">
      <t>カクテイ</t>
    </rPh>
    <rPh sb="67" eb="68">
      <t>トドケ</t>
    </rPh>
    <rPh sb="70" eb="72">
      <t>キンガク</t>
    </rPh>
    <rPh sb="73" eb="75">
      <t>ウワマワ</t>
    </rPh>
    <rPh sb="82" eb="84">
      <t>カクニン</t>
    </rPh>
    <phoneticPr fontId="3"/>
  </si>
  <si>
    <r>
      <rPr>
        <b/>
        <u/>
        <sz val="11"/>
        <rFont val="ＭＳ Ｐゴシック"/>
        <family val="3"/>
        <charset val="128"/>
        <scheme val="minor"/>
      </rPr>
      <t>課税</t>
    </r>
    <r>
      <rPr>
        <sz val="11"/>
        <rFont val="ＭＳ Ｐゴシック"/>
        <family val="3"/>
        <charset val="128"/>
        <scheme val="minor"/>
      </rPr>
      <t>事業者の場合のみ</t>
    </r>
    <r>
      <rPr>
        <sz val="11"/>
        <color rgb="FFFF0000"/>
        <rFont val="ＭＳ Ｐゴシック"/>
        <family val="3"/>
        <charset val="128"/>
        <scheme val="minor"/>
      </rPr>
      <t>選択</t>
    </r>
    <rPh sb="0" eb="2">
      <t>カゼイ</t>
    </rPh>
    <rPh sb="2" eb="4">
      <t>ジギョウ</t>
    </rPh>
    <rPh sb="4" eb="5">
      <t>シャ</t>
    </rPh>
    <rPh sb="6" eb="8">
      <t>バアイ</t>
    </rPh>
    <rPh sb="10" eb="12">
      <t>センタク</t>
    </rPh>
    <phoneticPr fontId="3"/>
  </si>
  <si>
    <r>
      <t>社会保険にすべて加入している場合</t>
    </r>
    <r>
      <rPr>
        <sz val="11"/>
        <color rgb="FFFF0000"/>
        <rFont val="ＭＳ Ｐゴシック"/>
        <family val="3"/>
        <charset val="128"/>
      </rPr>
      <t>選択</t>
    </r>
    <rPh sb="0" eb="2">
      <t>シャカイ</t>
    </rPh>
    <rPh sb="2" eb="4">
      <t>ホケン</t>
    </rPh>
    <rPh sb="8" eb="10">
      <t>カニュウ</t>
    </rPh>
    <rPh sb="14" eb="16">
      <t>バアイ</t>
    </rPh>
    <rPh sb="16" eb="18">
      <t>センタク</t>
    </rPh>
    <phoneticPr fontId="3"/>
  </si>
  <si>
    <r>
      <t>社会保険にすべて加入している場合は</t>
    </r>
    <r>
      <rPr>
        <sz val="11"/>
        <color rgb="FFFF0000"/>
        <rFont val="ＭＳ Ｐゴシック"/>
        <family val="3"/>
        <charset val="128"/>
      </rPr>
      <t>選択</t>
    </r>
    <rPh sb="0" eb="2">
      <t>シャカイ</t>
    </rPh>
    <rPh sb="2" eb="4">
      <t>ホケン</t>
    </rPh>
    <rPh sb="8" eb="10">
      <t>カニュウ</t>
    </rPh>
    <rPh sb="14" eb="16">
      <t>バアイ</t>
    </rPh>
    <rPh sb="17" eb="19">
      <t>センタク</t>
    </rPh>
    <phoneticPr fontId="3"/>
  </si>
  <si>
    <t>②</t>
  </si>
  <si>
    <t>月に雇用終了した下記の者につき、介護職員就業促進事業に係る雇用実績内訳を報告します。</t>
    <rPh sb="0" eb="1">
      <t>ガツ</t>
    </rPh>
    <phoneticPr fontId="3"/>
  </si>
  <si>
    <t>令和３年度</t>
    <phoneticPr fontId="3"/>
  </si>
  <si>
    <t>※賃金が事業費の50％未満の場合は賃金が50%になるよう調整を行います。</t>
    <rPh sb="1" eb="3">
      <t>チンギン</t>
    </rPh>
    <rPh sb="4" eb="7">
      <t>ジギョウヒ</t>
    </rPh>
    <phoneticPr fontId="3"/>
  </si>
  <si>
    <t>⑥求人広告の領収書等の写し
※該当する場合のみ</t>
    <rPh sb="1" eb="3">
      <t>キュウジン</t>
    </rPh>
    <rPh sb="3" eb="5">
      <t>コウコク</t>
    </rPh>
    <rPh sb="6" eb="9">
      <t>リョウシュウショ</t>
    </rPh>
    <rPh sb="9" eb="10">
      <t>トウ</t>
    </rPh>
    <rPh sb="11" eb="12">
      <t>ウツ</t>
    </rPh>
    <rPh sb="15" eb="17">
      <t>ガイトウ</t>
    </rPh>
    <rPh sb="19" eb="21">
      <t>バアイ</t>
    </rPh>
    <phoneticPr fontId="3"/>
  </si>
  <si>
    <t>⑦上記⑥の費用にて掲載した求人広告の写し
※該当する場合のみ</t>
    <rPh sb="1" eb="3">
      <t>ジョウキ</t>
    </rPh>
    <rPh sb="5" eb="7">
      <t>ヒヨウ</t>
    </rPh>
    <rPh sb="9" eb="11">
      <t>ケイサイ</t>
    </rPh>
    <rPh sb="13" eb="15">
      <t>キュウジン</t>
    </rPh>
    <rPh sb="15" eb="17">
      <t>コウコク</t>
    </rPh>
    <rPh sb="18" eb="19">
      <t>ウツ</t>
    </rPh>
    <rPh sb="22" eb="24">
      <t>ガイトウ</t>
    </rPh>
    <rPh sb="26" eb="28">
      <t>バアイ</t>
    </rPh>
    <phoneticPr fontId="3"/>
  </si>
  <si>
    <t>⑤求人広告費管理表（参考様式）
※該当する場合のみ</t>
    <rPh sb="1" eb="3">
      <t>キュウジン</t>
    </rPh>
    <rPh sb="3" eb="5">
      <t>コウコク</t>
    </rPh>
    <rPh sb="5" eb="6">
      <t>ヒ</t>
    </rPh>
    <rPh sb="6" eb="8">
      <t>カンリ</t>
    </rPh>
    <rPh sb="8" eb="9">
      <t>ヒョウ</t>
    </rPh>
    <rPh sb="10" eb="12">
      <t>サンコウ</t>
    </rPh>
    <rPh sb="12" eb="14">
      <t>ヨウシキ</t>
    </rPh>
    <phoneticPr fontId="3"/>
  </si>
  <si>
    <t>本事業対象の求人広告に要した経費について、実績内訳にて対象者に計上する場合の総括表</t>
    <rPh sb="0" eb="1">
      <t>ホン</t>
    </rPh>
    <rPh sb="1" eb="3">
      <t>ジギョウ</t>
    </rPh>
    <rPh sb="3" eb="5">
      <t>タイショウ</t>
    </rPh>
    <rPh sb="6" eb="8">
      <t>キュウジン</t>
    </rPh>
    <rPh sb="8" eb="10">
      <t>コウコク</t>
    </rPh>
    <rPh sb="11" eb="12">
      <t>ヨウ</t>
    </rPh>
    <rPh sb="14" eb="16">
      <t>ケイヒ</t>
    </rPh>
    <rPh sb="21" eb="23">
      <t>ジッセキ</t>
    </rPh>
    <rPh sb="23" eb="25">
      <t>ウチワケ</t>
    </rPh>
    <rPh sb="27" eb="30">
      <t>タイショウシャ</t>
    </rPh>
    <rPh sb="31" eb="33">
      <t>ケイジョウ</t>
    </rPh>
    <rPh sb="35" eb="37">
      <t>バアイ</t>
    </rPh>
    <rPh sb="38" eb="40">
      <t>ソウカツ</t>
    </rPh>
    <rPh sb="40" eb="41">
      <t>ヒョウ</t>
    </rPh>
    <phoneticPr fontId="3"/>
  </si>
  <si>
    <t>選択</t>
    <rPh sb="0" eb="2">
      <t>センタク</t>
    </rPh>
    <phoneticPr fontId="3"/>
  </si>
  <si>
    <r>
      <rPr>
        <sz val="11"/>
        <rFont val="ＭＳ Ｐゴシック"/>
        <family val="3"/>
        <charset val="128"/>
      </rPr>
      <t>課税事業者・免税事業者</t>
    </r>
    <r>
      <rPr>
        <b/>
        <u/>
        <sz val="11"/>
        <rFont val="ＭＳ Ｐゴシック"/>
        <family val="3"/>
        <charset val="128"/>
      </rPr>
      <t>いずれかを</t>
    </r>
    <r>
      <rPr>
        <sz val="11"/>
        <rFont val="ＭＳ Ｐゴシック"/>
        <family val="3"/>
        <charset val="128"/>
      </rPr>
      <t>選択</t>
    </r>
    <rPh sb="0" eb="2">
      <t>カゼイ</t>
    </rPh>
    <rPh sb="2" eb="5">
      <t>ジギョウシャ</t>
    </rPh>
    <rPh sb="6" eb="8">
      <t>メンゼイ</t>
    </rPh>
    <rPh sb="8" eb="11">
      <t>ジギョウシャ</t>
    </rPh>
    <rPh sb="16" eb="18">
      <t>センタク</t>
    </rPh>
    <phoneticPr fontId="3"/>
  </si>
  <si>
    <t>課税</t>
    <rPh sb="0" eb="2">
      <t>カゼイ</t>
    </rPh>
    <phoneticPr fontId="3"/>
  </si>
  <si>
    <t>免税</t>
    <rPh sb="0" eb="2">
      <t>メンゼイ</t>
    </rPh>
    <phoneticPr fontId="3"/>
  </si>
  <si>
    <r>
      <t xml:space="preserve">勤務形態
</t>
    </r>
    <r>
      <rPr>
        <b/>
        <sz val="9"/>
        <rFont val="ＭＳ Ｐゴシック"/>
        <family val="3"/>
        <charset val="128"/>
        <scheme val="minor"/>
      </rPr>
      <t>※いずれか選択</t>
    </r>
    <rPh sb="0" eb="4">
      <t>キンムケイタイ</t>
    </rPh>
    <rPh sb="10" eb="12">
      <t>センタク</t>
    </rPh>
    <phoneticPr fontId="3"/>
  </si>
  <si>
    <t>～</t>
    <phoneticPr fontId="3"/>
  </si>
  <si>
    <t>１）「雇用確定届」の委託料上限額の範囲内（「委託料上限額」よりも実績額の方が低い場合は実績額）
２）さらに、請求額（税抜）に占める賃金割合が50%以上となるように調整されます。</t>
    <rPh sb="3" eb="5">
      <t>コヨウ</t>
    </rPh>
    <rPh sb="5" eb="7">
      <t>カクテイ</t>
    </rPh>
    <rPh sb="7" eb="8">
      <t>トドケ</t>
    </rPh>
    <rPh sb="10" eb="13">
      <t>イタクリョウ</t>
    </rPh>
    <rPh sb="13" eb="16">
      <t>ジョウゲンガク</t>
    </rPh>
    <rPh sb="17" eb="20">
      <t>ハンイナイ</t>
    </rPh>
    <rPh sb="22" eb="25">
      <t>イタクリョウ</t>
    </rPh>
    <rPh sb="25" eb="28">
      <t>ジョウゲンガク</t>
    </rPh>
    <rPh sb="32" eb="34">
      <t>ジッセキ</t>
    </rPh>
    <rPh sb="34" eb="35">
      <t>ガク</t>
    </rPh>
    <rPh sb="36" eb="37">
      <t>ホウ</t>
    </rPh>
    <rPh sb="38" eb="39">
      <t>ヒク</t>
    </rPh>
    <rPh sb="40" eb="42">
      <t>バアイ</t>
    </rPh>
    <rPh sb="43" eb="45">
      <t>ジッセキ</t>
    </rPh>
    <rPh sb="45" eb="46">
      <t>ガク</t>
    </rPh>
    <rPh sb="54" eb="56">
      <t>セイキュウ</t>
    </rPh>
    <rPh sb="58" eb="60">
      <t>ゼイヌ</t>
    </rPh>
    <phoneticPr fontId="3"/>
  </si>
  <si>
    <t>＝</t>
    <phoneticPr fontId="3"/>
  </si>
  <si>
    <t>事業経費計と勤務形態による委託料上限額のいずれか低い額</t>
    <rPh sb="0" eb="2">
      <t>ジギョウ</t>
    </rPh>
    <rPh sb="2" eb="4">
      <t>ケイヒ</t>
    </rPh>
    <rPh sb="4" eb="5">
      <t>ケイ</t>
    </rPh>
    <rPh sb="6" eb="8">
      <t>キンム</t>
    </rPh>
    <rPh sb="8" eb="10">
      <t>ケイタイ</t>
    </rPh>
    <rPh sb="13" eb="16">
      <t>イタクリョウ</t>
    </rPh>
    <rPh sb="16" eb="19">
      <t>ジョウゲンガク</t>
    </rPh>
    <rPh sb="24" eb="25">
      <t>ヒク</t>
    </rPh>
    <rPh sb="26" eb="27">
      <t>ガク</t>
    </rPh>
    <phoneticPr fontId="3"/>
  </si>
  <si>
    <t>★</t>
    <phoneticPr fontId="3"/>
  </si>
  <si>
    <t>上記★に占める賃金計の額の割合</t>
    <phoneticPr fontId="3"/>
  </si>
  <si>
    <t>※事業費の50%以上を賃金が占める必要があります。50％未満の場合は賃金が50%になるよう調整を行います。</t>
    <rPh sb="1" eb="4">
      <t>ジギョウヒ</t>
    </rPh>
    <phoneticPr fontId="3"/>
  </si>
  <si>
    <t>上記に占める賃金計の額の割合</t>
    <phoneticPr fontId="3"/>
  </si>
  <si>
    <t>※事業費の50%以上を賃金が占める必要があります。50％未満の場合は賃金が50%になるよう請求額で調整を行います。</t>
    <rPh sb="1" eb="4">
      <t>ジギョウヒ</t>
    </rPh>
    <rPh sb="45" eb="47">
      <t>セイキュウ</t>
    </rPh>
    <rPh sb="47" eb="48">
      <t>ガク</t>
    </rPh>
    <phoneticPr fontId="3"/>
  </si>
  <si>
    <t>※「雇用確定届」の委託料上限額を入力してください。</t>
    <rPh sb="2" eb="4">
      <t>コヨウ</t>
    </rPh>
    <rPh sb="4" eb="6">
      <t>カクテイ</t>
    </rPh>
    <rPh sb="6" eb="7">
      <t>トドケ</t>
    </rPh>
    <rPh sb="9" eb="12">
      <t>イタクリョウ</t>
    </rPh>
    <rPh sb="12" eb="14">
      <t>ジョウゲン</t>
    </rPh>
    <rPh sb="14" eb="15">
      <t>ガク</t>
    </rPh>
    <rPh sb="16" eb="18">
      <t>ニュウリョク</t>
    </rPh>
    <phoneticPr fontId="3"/>
  </si>
  <si>
    <r>
      <t>　令和３年度介護職員就業促進事業について、</t>
    </r>
    <r>
      <rPr>
        <u/>
        <sz val="12"/>
        <rFont val="ＭＳ Ｐゴシック"/>
        <family val="3"/>
        <charset val="128"/>
      </rPr>
      <t xml:space="preserve">    　</t>
    </r>
    <r>
      <rPr>
        <b/>
        <u/>
        <sz val="12"/>
        <rFont val="ＭＳ Ｐゴシック"/>
        <family val="3"/>
        <charset val="128"/>
      </rPr>
      <t>月</t>
    </r>
    <r>
      <rPr>
        <sz val="12"/>
        <rFont val="ＭＳ Ｐゴシック"/>
        <family val="3"/>
        <charset val="128"/>
      </rPr>
      <t>に雇用終了した対象者の実績について、下記のとおり必要書類を添付の上、報告します。</t>
    </r>
    <rPh sb="1" eb="3">
      <t>レイワ</t>
    </rPh>
    <rPh sb="4" eb="5">
      <t>ネン</t>
    </rPh>
    <rPh sb="5" eb="6">
      <t>ド</t>
    </rPh>
    <rPh sb="6" eb="14">
      <t>カイゴショクインシュウギョウソクシン</t>
    </rPh>
    <rPh sb="14" eb="16">
      <t>ジギョウ</t>
    </rPh>
    <rPh sb="26" eb="27">
      <t>ガツ</t>
    </rPh>
    <rPh sb="28" eb="30">
      <t>コヨウ</t>
    </rPh>
    <rPh sb="30" eb="32">
      <t>シュウリョウ</t>
    </rPh>
    <rPh sb="34" eb="36">
      <t>タイショウ</t>
    </rPh>
    <rPh sb="36" eb="37">
      <t>シャ</t>
    </rPh>
    <rPh sb="38" eb="40">
      <t>ジッセキ</t>
    </rPh>
    <rPh sb="45" eb="47">
      <t>カキ</t>
    </rPh>
    <rPh sb="51" eb="53">
      <t>ヒツヨウ</t>
    </rPh>
    <rPh sb="53" eb="55">
      <t>ショルイ</t>
    </rPh>
    <rPh sb="56" eb="58">
      <t>テンプ</t>
    </rPh>
    <rPh sb="59" eb="60">
      <t>ウエ</t>
    </rPh>
    <rPh sb="61" eb="63">
      <t>ホウコク</t>
    </rPh>
    <phoneticPr fontId="3"/>
  </si>
  <si>
    <r>
      <t>　令和３年度介護職員就業促進事業に係る</t>
    </r>
    <r>
      <rPr>
        <u/>
        <sz val="11"/>
        <rFont val="ＭＳ Ｐゴシック"/>
        <family val="3"/>
        <charset val="128"/>
      </rPr>
      <t>　　　</t>
    </r>
    <r>
      <rPr>
        <sz val="11"/>
        <rFont val="ＭＳ Ｐゴシック"/>
        <family val="3"/>
        <charset val="128"/>
      </rPr>
      <t>月に雇用終了した対象者の委託料について、必要書類を添付の上、下記のとおり請求します。</t>
    </r>
    <rPh sb="1" eb="3">
      <t>レイワ</t>
    </rPh>
    <rPh sb="4" eb="5">
      <t>ネン</t>
    </rPh>
    <rPh sb="5" eb="6">
      <t>ド</t>
    </rPh>
    <rPh sb="6" eb="10">
      <t>カイゴショクイン</t>
    </rPh>
    <rPh sb="10" eb="14">
      <t>シュウギョウソクシン</t>
    </rPh>
    <rPh sb="14" eb="16">
      <t>ジギョウ</t>
    </rPh>
    <rPh sb="17" eb="18">
      <t>カカワ</t>
    </rPh>
    <rPh sb="22" eb="23">
      <t>ガツ</t>
    </rPh>
    <rPh sb="24" eb="26">
      <t>コヨウ</t>
    </rPh>
    <rPh sb="26" eb="28">
      <t>シュウリョウ</t>
    </rPh>
    <rPh sb="30" eb="32">
      <t>タイショウ</t>
    </rPh>
    <rPh sb="32" eb="33">
      <t>シャ</t>
    </rPh>
    <phoneticPr fontId="3"/>
  </si>
  <si>
    <r>
      <rPr>
        <b/>
        <sz val="11"/>
        <rFont val="ＭＳ Ｐゴシック"/>
        <family val="3"/>
        <charset val="128"/>
      </rPr>
      <t>＜求人広告費用等の証明書類について＞</t>
    </r>
    <r>
      <rPr>
        <sz val="11"/>
        <rFont val="ＭＳ Ｐゴシック"/>
        <family val="3"/>
        <charset val="128"/>
      </rPr>
      <t xml:space="preserve">
・領収書の宛名は法人名とすること（個人名だと介護職員就業促進事業の経費か判断しかねる為）。但書きにも「介護職員就業促進事業経費として」と原則明記すること。明記されていない場合には、本事業対象経費であることが証明できる書類を添付すること。
・実際に掲載した広告等の写しを添付すること。
・</t>
    </r>
    <r>
      <rPr>
        <u/>
        <sz val="11"/>
        <rFont val="ＭＳ Ｐゴシック"/>
        <family val="3"/>
        <charset val="128"/>
      </rPr>
      <t>経費の支出を証明する領収書等の原本については、法人が関係帳簿と共に事業完了年度から５年間保管すること</t>
    </r>
    <r>
      <rPr>
        <sz val="11"/>
        <rFont val="ＭＳ Ｐゴシック"/>
        <family val="3"/>
        <charset val="128"/>
      </rPr>
      <t>。提出書類はその写しとする。</t>
    </r>
    <rPh sb="7" eb="8">
      <t>トウ</t>
    </rPh>
    <rPh sb="9" eb="11">
      <t>ショウメイ</t>
    </rPh>
    <rPh sb="11" eb="13">
      <t>ショルイ</t>
    </rPh>
    <rPh sb="20" eb="23">
      <t>リョウシュウショ</t>
    </rPh>
    <rPh sb="24" eb="26">
      <t>アテナ</t>
    </rPh>
    <rPh sb="27" eb="29">
      <t>ホウジン</t>
    </rPh>
    <rPh sb="29" eb="30">
      <t>メイ</t>
    </rPh>
    <rPh sb="36" eb="38">
      <t>コジン</t>
    </rPh>
    <rPh sb="38" eb="39">
      <t>メイ</t>
    </rPh>
    <rPh sb="41" eb="43">
      <t>カイゴ</t>
    </rPh>
    <rPh sb="43" eb="49">
      <t>ショクインシュウギョウソクシン</t>
    </rPh>
    <rPh sb="49" eb="51">
      <t>ジギョウ</t>
    </rPh>
    <rPh sb="52" eb="54">
      <t>ケイヒ</t>
    </rPh>
    <rPh sb="55" eb="57">
      <t>ハンダン</t>
    </rPh>
    <rPh sb="61" eb="62">
      <t>タメ</t>
    </rPh>
    <rPh sb="64" eb="66">
      <t>タダシガ</t>
    </rPh>
    <rPh sb="70" eb="80">
      <t>カイゴショクインシュウギョウソクシンジギョウ</t>
    </rPh>
    <rPh sb="80" eb="82">
      <t>ケイヒ</t>
    </rPh>
    <rPh sb="87" eb="89">
      <t>ゲンソク</t>
    </rPh>
    <rPh sb="89" eb="91">
      <t>メイキ</t>
    </rPh>
    <rPh sb="96" eb="98">
      <t>メイキ</t>
    </rPh>
    <rPh sb="104" eb="106">
      <t>バアイ</t>
    </rPh>
    <rPh sb="109" eb="110">
      <t>ホン</t>
    </rPh>
    <rPh sb="110" eb="112">
      <t>ジギョウ</t>
    </rPh>
    <rPh sb="112" eb="114">
      <t>タイショウ</t>
    </rPh>
    <rPh sb="114" eb="116">
      <t>ケイヒ</t>
    </rPh>
    <rPh sb="122" eb="124">
      <t>ショウメイ</t>
    </rPh>
    <rPh sb="127" eb="129">
      <t>ショルイ</t>
    </rPh>
    <rPh sb="130" eb="132">
      <t>テンプ</t>
    </rPh>
    <rPh sb="139" eb="141">
      <t>ジッサイ</t>
    </rPh>
    <rPh sb="142" eb="144">
      <t>ケイサイ</t>
    </rPh>
    <rPh sb="146" eb="148">
      <t>コウコク</t>
    </rPh>
    <rPh sb="148" eb="149">
      <t>トウ</t>
    </rPh>
    <rPh sb="150" eb="151">
      <t>ウツ</t>
    </rPh>
    <rPh sb="153" eb="155">
      <t>テンプ</t>
    </rPh>
    <rPh sb="162" eb="164">
      <t>ケイヒ</t>
    </rPh>
    <rPh sb="165" eb="167">
      <t>シシュツ</t>
    </rPh>
    <rPh sb="168" eb="170">
      <t>ショウメイ</t>
    </rPh>
    <rPh sb="172" eb="175">
      <t>リョウシュウショ</t>
    </rPh>
    <rPh sb="175" eb="176">
      <t>トウ</t>
    </rPh>
    <rPh sb="177" eb="179">
      <t>ゲンポン</t>
    </rPh>
    <rPh sb="185" eb="187">
      <t>ホウジン</t>
    </rPh>
    <rPh sb="188" eb="190">
      <t>カンケイ</t>
    </rPh>
    <rPh sb="190" eb="192">
      <t>チョウボ</t>
    </rPh>
    <rPh sb="193" eb="194">
      <t>トモ</t>
    </rPh>
    <rPh sb="195" eb="197">
      <t>ジギョウ</t>
    </rPh>
    <rPh sb="197" eb="199">
      <t>カンリョウ</t>
    </rPh>
    <rPh sb="199" eb="201">
      <t>ネンド</t>
    </rPh>
    <rPh sb="204" eb="206">
      <t>ネンカン</t>
    </rPh>
    <rPh sb="206" eb="208">
      <t>ホカン</t>
    </rPh>
    <rPh sb="213" eb="215">
      <t>テイシュツ</t>
    </rPh>
    <rPh sb="215" eb="217">
      <t>ショルイ</t>
    </rPh>
    <rPh sb="220" eb="221">
      <t>ウツ</t>
    </rPh>
    <phoneticPr fontId="3"/>
  </si>
  <si>
    <r>
      <rPr>
        <b/>
        <sz val="11"/>
        <rFont val="ＭＳ Ｐゴシック"/>
        <family val="3"/>
        <charset val="128"/>
      </rPr>
      <t xml:space="preserve">＜タイムカード等の写しについて＞
</t>
    </r>
    <r>
      <rPr>
        <sz val="11"/>
        <rFont val="ＭＳ Ｐゴシック"/>
        <family val="3"/>
        <charset val="128"/>
      </rPr>
      <t>・対象者の本事業による雇用期間中の月ごとの勤務時間数（時間外勤務分を除く）が確認できるものであれば、賃金台帳、勤務報告書、タイムシート等、タイムカード以外の書類の提出でも差し支えない。
・提出するタイムカード等に時間外勤務分が区別されていない場合には、時間外勤務分を明確に記載（追記）すること。
・月ごとの合計時間の記載がない場合には、合計時間を追記し、実績内訳に記載の時間数と一致することを確認すること。</t>
    </r>
    <rPh sb="7" eb="8">
      <t>トウ</t>
    </rPh>
    <rPh sb="9" eb="10">
      <t>ウツ</t>
    </rPh>
    <rPh sb="18" eb="20">
      <t>タイショウ</t>
    </rPh>
    <rPh sb="20" eb="21">
      <t>シャ</t>
    </rPh>
    <rPh sb="22" eb="23">
      <t>ホン</t>
    </rPh>
    <rPh sb="23" eb="25">
      <t>ジギョウ</t>
    </rPh>
    <rPh sb="28" eb="30">
      <t>コヨウ</t>
    </rPh>
    <rPh sb="30" eb="33">
      <t>キカンチュウ</t>
    </rPh>
    <rPh sb="34" eb="35">
      <t>ツキ</t>
    </rPh>
    <rPh sb="38" eb="40">
      <t>キンム</t>
    </rPh>
    <rPh sb="40" eb="42">
      <t>ジカン</t>
    </rPh>
    <rPh sb="42" eb="43">
      <t>スウ</t>
    </rPh>
    <rPh sb="44" eb="47">
      <t>ジカンガイ</t>
    </rPh>
    <rPh sb="47" eb="49">
      <t>キンム</t>
    </rPh>
    <rPh sb="49" eb="50">
      <t>ブン</t>
    </rPh>
    <rPh sb="51" eb="52">
      <t>ノゾ</t>
    </rPh>
    <rPh sb="55" eb="57">
      <t>カクニン</t>
    </rPh>
    <rPh sb="67" eb="69">
      <t>チンギン</t>
    </rPh>
    <rPh sb="69" eb="71">
      <t>ダイチョウ</t>
    </rPh>
    <rPh sb="72" eb="74">
      <t>キンム</t>
    </rPh>
    <rPh sb="74" eb="77">
      <t>ホウコクショ</t>
    </rPh>
    <rPh sb="84" eb="85">
      <t>トウ</t>
    </rPh>
    <rPh sb="92" eb="94">
      <t>イガイ</t>
    </rPh>
    <rPh sb="95" eb="97">
      <t>ショルイ</t>
    </rPh>
    <rPh sb="98" eb="100">
      <t>テイシュツ</t>
    </rPh>
    <rPh sb="102" eb="103">
      <t>サ</t>
    </rPh>
    <rPh sb="104" eb="105">
      <t>ツカ</t>
    </rPh>
    <rPh sb="111" eb="113">
      <t>テイシュツ</t>
    </rPh>
    <rPh sb="121" eb="122">
      <t>トウ</t>
    </rPh>
    <rPh sb="123" eb="126">
      <t>ジカンガイ</t>
    </rPh>
    <rPh sb="126" eb="128">
      <t>キンム</t>
    </rPh>
    <rPh sb="128" eb="129">
      <t>ブン</t>
    </rPh>
    <rPh sb="130" eb="132">
      <t>クベツ</t>
    </rPh>
    <rPh sb="138" eb="140">
      <t>バアイ</t>
    </rPh>
    <rPh sb="143" eb="146">
      <t>ジカンガイ</t>
    </rPh>
    <rPh sb="146" eb="148">
      <t>キンム</t>
    </rPh>
    <rPh sb="148" eb="149">
      <t>ブン</t>
    </rPh>
    <rPh sb="150" eb="152">
      <t>メイカク</t>
    </rPh>
    <rPh sb="153" eb="155">
      <t>キサイ</t>
    </rPh>
    <rPh sb="156" eb="158">
      <t>ツイキ</t>
    </rPh>
    <rPh sb="166" eb="167">
      <t>ツキ</t>
    </rPh>
    <rPh sb="170" eb="172">
      <t>ゴウケイ</t>
    </rPh>
    <rPh sb="172" eb="174">
      <t>ジカン</t>
    </rPh>
    <rPh sb="175" eb="177">
      <t>キサイ</t>
    </rPh>
    <rPh sb="180" eb="182">
      <t>バアイ</t>
    </rPh>
    <rPh sb="185" eb="187">
      <t>ゴウケイ</t>
    </rPh>
    <rPh sb="187" eb="189">
      <t>ジカン</t>
    </rPh>
    <rPh sb="190" eb="192">
      <t>ツイキ</t>
    </rPh>
    <rPh sb="194" eb="196">
      <t>ジッセキ</t>
    </rPh>
    <rPh sb="196" eb="198">
      <t>ウチワケ</t>
    </rPh>
    <rPh sb="199" eb="201">
      <t>キサイ</t>
    </rPh>
    <rPh sb="202" eb="205">
      <t>ジカンスウ</t>
    </rPh>
    <rPh sb="206" eb="208">
      <t>イッチ</t>
    </rPh>
    <rPh sb="213" eb="215">
      <t>カクニン</t>
    </rPh>
    <phoneticPr fontId="3"/>
  </si>
  <si>
    <r>
      <rPr>
        <sz val="11"/>
        <rFont val="ＭＳ Ｐゴシック"/>
        <family val="3"/>
        <charset val="128"/>
      </rPr>
      <t>本事業対象の求人広告に要した経費の証明書類</t>
    </r>
    <rPh sb="0" eb="1">
      <t>ホン</t>
    </rPh>
    <rPh sb="1" eb="3">
      <t>ジギョウ</t>
    </rPh>
    <rPh sb="3" eb="5">
      <t>タイショウ</t>
    </rPh>
    <rPh sb="6" eb="8">
      <t>キュウジン</t>
    </rPh>
    <rPh sb="8" eb="10">
      <t>コウコク</t>
    </rPh>
    <rPh sb="11" eb="12">
      <t>ヨウ</t>
    </rPh>
    <rPh sb="14" eb="16">
      <t>ケイヒ</t>
    </rPh>
    <rPh sb="17" eb="20">
      <t>ショウメイショ</t>
    </rPh>
    <rPh sb="20" eb="21">
      <t>ルイ</t>
    </rPh>
    <phoneticPr fontId="3"/>
  </si>
  <si>
    <r>
      <t>　令和３年度介護職員就業促進事業について、</t>
    </r>
    <r>
      <rPr>
        <u/>
        <sz val="12"/>
        <rFont val="ＭＳ Ｐゴシック"/>
        <family val="3"/>
        <charset val="128"/>
      </rPr>
      <t xml:space="preserve">   </t>
    </r>
    <r>
      <rPr>
        <i/>
        <u/>
        <sz val="12"/>
        <rFont val="ＭＳ Ｐゴシック"/>
        <family val="3"/>
        <charset val="128"/>
      </rPr>
      <t>１　</t>
    </r>
    <r>
      <rPr>
        <b/>
        <u/>
        <sz val="12"/>
        <rFont val="ＭＳ Ｐゴシック"/>
        <family val="3"/>
        <charset val="128"/>
      </rPr>
      <t>月</t>
    </r>
    <r>
      <rPr>
        <sz val="12"/>
        <rFont val="ＭＳ Ｐゴシック"/>
        <family val="3"/>
        <charset val="128"/>
      </rPr>
      <t>に雇用終了した対象者の実績について、下記のとおり必要書類を添付の上、報告します。</t>
    </r>
    <rPh sb="1" eb="3">
      <t>レイワ</t>
    </rPh>
    <rPh sb="4" eb="5">
      <t>ネン</t>
    </rPh>
    <rPh sb="5" eb="6">
      <t>ド</t>
    </rPh>
    <rPh sb="6" eb="14">
      <t>カイゴショクインシュウギョウソクシン</t>
    </rPh>
    <rPh sb="14" eb="16">
      <t>ジギョウ</t>
    </rPh>
    <rPh sb="26" eb="27">
      <t>ガツ</t>
    </rPh>
    <rPh sb="28" eb="30">
      <t>コヨウ</t>
    </rPh>
    <rPh sb="30" eb="32">
      <t>シュウリョウ</t>
    </rPh>
    <rPh sb="34" eb="36">
      <t>タイショウ</t>
    </rPh>
    <rPh sb="36" eb="37">
      <t>シャ</t>
    </rPh>
    <rPh sb="38" eb="40">
      <t>ジッセキ</t>
    </rPh>
    <rPh sb="45" eb="47">
      <t>カキ</t>
    </rPh>
    <rPh sb="51" eb="53">
      <t>ヒツヨウ</t>
    </rPh>
    <rPh sb="53" eb="55">
      <t>ショルイ</t>
    </rPh>
    <rPh sb="56" eb="58">
      <t>テンプ</t>
    </rPh>
    <rPh sb="59" eb="60">
      <t>ウエ</t>
    </rPh>
    <rPh sb="61" eb="63">
      <t>ホウコク</t>
    </rPh>
    <phoneticPr fontId="3"/>
  </si>
  <si>
    <r>
      <t>　令和３年度介護職員就業促進事業に係る</t>
    </r>
    <r>
      <rPr>
        <i/>
        <u/>
        <sz val="11"/>
        <rFont val="ＭＳ Ｐゴシック"/>
        <family val="3"/>
        <charset val="128"/>
      </rPr>
      <t>　</t>
    </r>
    <r>
      <rPr>
        <i/>
        <u/>
        <sz val="12"/>
        <rFont val="ＭＳ Ｐゴシック"/>
        <family val="3"/>
        <charset val="128"/>
      </rPr>
      <t>１</t>
    </r>
    <r>
      <rPr>
        <u/>
        <sz val="11"/>
        <rFont val="ＭＳ Ｐゴシック"/>
        <family val="3"/>
        <charset val="128"/>
      </rPr>
      <t>　</t>
    </r>
    <r>
      <rPr>
        <sz val="11"/>
        <rFont val="ＭＳ Ｐゴシック"/>
        <family val="3"/>
        <charset val="128"/>
      </rPr>
      <t>月に雇用終了した対象者の委託料について、必要書類を添付の上、下記のとおり請求します。</t>
    </r>
    <rPh sb="1" eb="3">
      <t>レイワ</t>
    </rPh>
    <rPh sb="4" eb="5">
      <t>ネン</t>
    </rPh>
    <rPh sb="5" eb="6">
      <t>ド</t>
    </rPh>
    <rPh sb="6" eb="10">
      <t>カイゴショクイン</t>
    </rPh>
    <rPh sb="10" eb="14">
      <t>シュウギョウソクシン</t>
    </rPh>
    <rPh sb="14" eb="16">
      <t>ジギョウ</t>
    </rPh>
    <rPh sb="17" eb="18">
      <t>カカワ</t>
    </rPh>
    <rPh sb="22" eb="23">
      <t>ガツ</t>
    </rPh>
    <rPh sb="24" eb="26">
      <t>コヨウ</t>
    </rPh>
    <rPh sb="26" eb="28">
      <t>シュウリョウ</t>
    </rPh>
    <rPh sb="30" eb="32">
      <t>タイショウ</t>
    </rPh>
    <rPh sb="32" eb="33">
      <t>シャ</t>
    </rPh>
    <phoneticPr fontId="3"/>
  </si>
  <si>
    <t>△△△△</t>
  </si>
  <si>
    <t>▲▲▲</t>
  </si>
  <si>
    <t>ﾌｸ) ﾌｸｼﾛｳｶｲ</t>
  </si>
  <si>
    <t>社会福祉法人フクシロウ会</t>
    <rPh sb="0" eb="6">
      <t>シャカイフクシホウジン</t>
    </rPh>
    <rPh sb="11" eb="12">
      <t>カイ</t>
    </rPh>
    <phoneticPr fontId="3"/>
  </si>
  <si>
    <t>03-5211-○○○○</t>
    <phoneticPr fontId="3"/>
  </si>
  <si>
    <t>特別養護老人ホーム　フクシロウの家</t>
    <phoneticPr fontId="3"/>
  </si>
  <si>
    <t>福祉　花子</t>
    <phoneticPr fontId="3"/>
  </si>
  <si>
    <t>介護職員初任者研修（無資格者）</t>
  </si>
  <si>
    <t>○○○カレッジ</t>
    <phoneticPr fontId="3"/>
  </si>
  <si>
    <t>○○　△△</t>
  </si>
  <si>
    <t>○○　△△</t>
    <phoneticPr fontId="3"/>
  </si>
  <si>
    <t>○○　○△</t>
  </si>
  <si>
    <t>○○　○△</t>
    <phoneticPr fontId="3"/>
  </si>
  <si>
    <t>△△　▼▼</t>
  </si>
  <si>
    <t>△△　▼▼</t>
    <phoneticPr fontId="3"/>
  </si>
  <si>
    <t>求人サイト××</t>
    <rPh sb="0" eb="2">
      <t>キュウジン</t>
    </rPh>
    <phoneticPr fontId="3"/>
  </si>
  <si>
    <t>令和3年7月</t>
  </si>
  <si>
    <r>
      <rPr>
        <sz val="11"/>
        <rFont val="ＭＳ Ｐゴシック"/>
        <family val="3"/>
        <charset val="128"/>
      </rPr>
      <t>対象者の勤務時間数</t>
    </r>
    <rPh sb="0" eb="3">
      <t>タイショウシャ</t>
    </rPh>
    <rPh sb="4" eb="6">
      <t>キンム</t>
    </rPh>
    <rPh sb="6" eb="8">
      <t>ジカン</t>
    </rPh>
    <rPh sb="8" eb="9">
      <t>スウ</t>
    </rPh>
    <phoneticPr fontId="3"/>
  </si>
  <si>
    <r>
      <rPr>
        <b/>
        <sz val="11"/>
        <rFont val="ＭＳ Ｐゴシック"/>
        <family val="3"/>
        <charset val="128"/>
      </rPr>
      <t xml:space="preserve">＜タイムカード等の写しについて＞
</t>
    </r>
    <r>
      <rPr>
        <sz val="11"/>
        <rFont val="ＭＳ Ｐゴシック"/>
        <family val="3"/>
        <charset val="128"/>
      </rPr>
      <t>・対象者の本事業による雇用期間中の月ごとの勤務時間数（時間外勤務分を除く）が確認できるものであれば、賃金台帳、勤務報告書、タイムシート等、タイムカード以外の書類の写しの提出でも差し支えない。
・提出するタイムカード等に休憩時間や時間外勤務分が区別されていない場合には、休憩や時間外勤務を除いた勤務時間数を明確に記載（追記）すること。
・月ごとの合計時間の記載がない場合には、合計時間を追記し、実績内訳に記載の時間数と一致することを確認すること</t>
    </r>
    <r>
      <rPr>
        <sz val="11"/>
        <color rgb="FFFF0000"/>
        <rFont val="ＭＳ Ｐゴシック"/>
        <family val="3"/>
        <charset val="128"/>
      </rPr>
      <t>。</t>
    </r>
    <rPh sb="7" eb="8">
      <t>トウ</t>
    </rPh>
    <rPh sb="9" eb="10">
      <t>ウツ</t>
    </rPh>
    <rPh sb="18" eb="20">
      <t>タイショウ</t>
    </rPh>
    <rPh sb="20" eb="21">
      <t>シャ</t>
    </rPh>
    <rPh sb="22" eb="23">
      <t>ホン</t>
    </rPh>
    <rPh sb="23" eb="25">
      <t>ジギョウ</t>
    </rPh>
    <rPh sb="28" eb="30">
      <t>コヨウ</t>
    </rPh>
    <rPh sb="30" eb="33">
      <t>キカンチュウ</t>
    </rPh>
    <rPh sb="34" eb="35">
      <t>ツキ</t>
    </rPh>
    <rPh sb="38" eb="40">
      <t>キンム</t>
    </rPh>
    <rPh sb="40" eb="42">
      <t>ジカン</t>
    </rPh>
    <rPh sb="42" eb="43">
      <t>スウ</t>
    </rPh>
    <rPh sb="44" eb="47">
      <t>ジカンガイ</t>
    </rPh>
    <rPh sb="47" eb="49">
      <t>キンム</t>
    </rPh>
    <rPh sb="49" eb="50">
      <t>ブン</t>
    </rPh>
    <rPh sb="51" eb="52">
      <t>ノゾ</t>
    </rPh>
    <rPh sb="55" eb="57">
      <t>カクニン</t>
    </rPh>
    <rPh sb="67" eb="69">
      <t>チンギン</t>
    </rPh>
    <rPh sb="69" eb="71">
      <t>ダイチョウ</t>
    </rPh>
    <rPh sb="72" eb="74">
      <t>キンム</t>
    </rPh>
    <rPh sb="74" eb="77">
      <t>ホウコクショ</t>
    </rPh>
    <rPh sb="84" eb="85">
      <t>トウ</t>
    </rPh>
    <rPh sb="92" eb="94">
      <t>イガイ</t>
    </rPh>
    <rPh sb="95" eb="97">
      <t>ショルイ</t>
    </rPh>
    <rPh sb="98" eb="99">
      <t>ウツ</t>
    </rPh>
    <rPh sb="101" eb="103">
      <t>テイシュツ</t>
    </rPh>
    <rPh sb="105" eb="106">
      <t>サ</t>
    </rPh>
    <rPh sb="107" eb="108">
      <t>ツカ</t>
    </rPh>
    <rPh sb="114" eb="116">
      <t>テイシュツ</t>
    </rPh>
    <rPh sb="124" eb="125">
      <t>トウ</t>
    </rPh>
    <rPh sb="126" eb="128">
      <t>キュウケイ</t>
    </rPh>
    <rPh sb="128" eb="130">
      <t>ジカン</t>
    </rPh>
    <rPh sb="131" eb="134">
      <t>ジカンガイ</t>
    </rPh>
    <rPh sb="134" eb="136">
      <t>キンム</t>
    </rPh>
    <rPh sb="136" eb="137">
      <t>ブン</t>
    </rPh>
    <rPh sb="138" eb="140">
      <t>クベツ</t>
    </rPh>
    <rPh sb="146" eb="148">
      <t>バアイ</t>
    </rPh>
    <rPh sb="169" eb="171">
      <t>メイカク</t>
    </rPh>
    <rPh sb="172" eb="174">
      <t>キサイ</t>
    </rPh>
    <rPh sb="175" eb="177">
      <t>ツイキ</t>
    </rPh>
    <rPh sb="185" eb="186">
      <t>ツキ</t>
    </rPh>
    <rPh sb="189" eb="191">
      <t>ゴウケイ</t>
    </rPh>
    <rPh sb="191" eb="193">
      <t>ジカン</t>
    </rPh>
    <rPh sb="194" eb="196">
      <t>キサイ</t>
    </rPh>
    <rPh sb="199" eb="201">
      <t>バアイ</t>
    </rPh>
    <rPh sb="204" eb="206">
      <t>ゴウケイ</t>
    </rPh>
    <rPh sb="206" eb="208">
      <t>ジカン</t>
    </rPh>
    <rPh sb="209" eb="211">
      <t>ツイキ</t>
    </rPh>
    <rPh sb="213" eb="215">
      <t>ジッセキ</t>
    </rPh>
    <rPh sb="215" eb="217">
      <t>ウチワケ</t>
    </rPh>
    <rPh sb="218" eb="220">
      <t>キサイ</t>
    </rPh>
    <rPh sb="221" eb="224">
      <t>ジカンスウ</t>
    </rPh>
    <rPh sb="225" eb="227">
      <t>イッチ</t>
    </rPh>
    <rPh sb="232" eb="234">
      <t>カクニン</t>
    </rPh>
    <phoneticPr fontId="3"/>
  </si>
  <si>
    <r>
      <rPr>
        <b/>
        <sz val="11"/>
        <rFont val="ＭＳ Ｐゴシック"/>
        <family val="3"/>
        <charset val="128"/>
      </rPr>
      <t>＜初任者研修等受講料について＞</t>
    </r>
    <r>
      <rPr>
        <sz val="11"/>
        <rFont val="ＭＳ Ｐゴシック"/>
        <family val="3"/>
        <charset val="128"/>
      </rPr>
      <t xml:space="preserve">
研修機関への申込みは、必ず法人が受講料を支払い、法人宛の領収書とすること。
　なお、講座が自社開講</t>
    </r>
    <r>
      <rPr>
        <sz val="11"/>
        <rFont val="ＭＳ Ｐゴシック"/>
        <family val="3"/>
        <charset val="128"/>
      </rPr>
      <t>の場合、自社で開講している旨・研修機関名・研修受講期間・対象者氏名・金額（研修受講料を計上する場合）を明記した書類に法人印を押印のうえ提出すること。また、自社開講の講座の研修費用を法人が負担している場合は、領収書に代わり、対象者の研修費用を法人で負担していることがわかる会計関係帳簿（例：総勘定元帳等）を提出すること。</t>
    </r>
    <rPh sb="1" eb="4">
      <t>ショニンシャ</t>
    </rPh>
    <rPh sb="4" eb="6">
      <t>ケンシュウ</t>
    </rPh>
    <rPh sb="6" eb="7">
      <t>トウ</t>
    </rPh>
    <rPh sb="7" eb="10">
      <t>ジュコウリョウ</t>
    </rPh>
    <rPh sb="16" eb="18">
      <t>ケンシュウ</t>
    </rPh>
    <rPh sb="18" eb="20">
      <t>キカン</t>
    </rPh>
    <rPh sb="22" eb="24">
      <t>モウシコ</t>
    </rPh>
    <rPh sb="27" eb="28">
      <t>カナラ</t>
    </rPh>
    <rPh sb="29" eb="31">
      <t>ホウジン</t>
    </rPh>
    <rPh sb="32" eb="35">
      <t>ジュコウリョウ</t>
    </rPh>
    <rPh sb="36" eb="38">
      <t>シハライ</t>
    </rPh>
    <rPh sb="40" eb="42">
      <t>ホウジン</t>
    </rPh>
    <rPh sb="42" eb="43">
      <t>アテ</t>
    </rPh>
    <rPh sb="44" eb="47">
      <t>リョウシュウショ</t>
    </rPh>
    <rPh sb="58" eb="60">
      <t>コウザ</t>
    </rPh>
    <rPh sb="61" eb="63">
      <t>ジシャ</t>
    </rPh>
    <rPh sb="63" eb="65">
      <t>カイコウ</t>
    </rPh>
    <rPh sb="66" eb="68">
      <t>バアイ</t>
    </rPh>
    <rPh sb="142" eb="144">
      <t>ジシャ</t>
    </rPh>
    <rPh sb="144" eb="146">
      <t>カイコウ</t>
    </rPh>
    <rPh sb="147" eb="149">
      <t>コウザ</t>
    </rPh>
    <phoneticPr fontId="3"/>
  </si>
  <si>
    <t>⑧タイムカード等の写し</t>
    <rPh sb="7" eb="8">
      <t>トウ</t>
    </rPh>
    <rPh sb="9" eb="10">
      <t>ウツ</t>
    </rPh>
    <phoneticPr fontId="3"/>
  </si>
  <si>
    <t>*******************************************************************************************</t>
    <phoneticPr fontId="3"/>
  </si>
  <si>
    <r>
      <t>社会保険にすべて加入している場合</t>
    </r>
    <r>
      <rPr>
        <sz val="11"/>
        <color theme="1"/>
        <rFont val="ＭＳ Ｐゴシック"/>
        <family val="3"/>
        <charset val="128"/>
      </rPr>
      <t>選択</t>
    </r>
    <rPh sb="0" eb="2">
      <t>シャカイ</t>
    </rPh>
    <rPh sb="2" eb="4">
      <t>ホケン</t>
    </rPh>
    <rPh sb="8" eb="10">
      <t>カニュウ</t>
    </rPh>
    <rPh sb="14" eb="16">
      <t>バアイ</t>
    </rPh>
    <rPh sb="16" eb="18">
      <t>センタク</t>
    </rPh>
    <phoneticPr fontId="3"/>
  </si>
  <si>
    <r>
      <rPr>
        <sz val="11"/>
        <color theme="1"/>
        <rFont val="ＭＳ Ｐゴシック"/>
        <family val="3"/>
        <charset val="128"/>
      </rPr>
      <t>対象者の</t>
    </r>
    <r>
      <rPr>
        <sz val="11"/>
        <rFont val="ＭＳ Ｐゴシック"/>
        <family val="3"/>
        <charset val="128"/>
      </rPr>
      <t>勤務時間数</t>
    </r>
    <rPh sb="0" eb="3">
      <t>タイショウシャ</t>
    </rPh>
    <rPh sb="4" eb="6">
      <t>キンム</t>
    </rPh>
    <rPh sb="6" eb="8">
      <t>ジカン</t>
    </rPh>
    <rPh sb="8" eb="9">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</si>
</sst>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176" formatCode="m&quot;月&quot;d&quot;日&quot;;@"/>
    <numFmt numFmtId="177" formatCode="#,##0_);[Red]\(#,##0\)"/>
    <numFmt numFmtId="178" formatCode="0&quot;円&quot;"/>
    <numFmt numFmtId="179" formatCode="0.0%"/>
    <numFmt numFmtId="180" formatCode="[$-411]ggge&quot;年&quot;m&quot;月&quot;d&quot;日&quot;;@"/>
    <numFmt numFmtId="181" formatCode="#,##0_ "/>
    <numFmt numFmtId="182" formatCode="[h]&quot;時間&quot;mm&quot;分&quot;"/>
    <numFmt numFmtId="183" formatCode="#"/>
    <numFmt numFmtId="184" formatCode="0_ "/>
    <numFmt numFmtId="185" formatCode="yyyy/m/d;@"/>
    <numFmt numFmtId="186" formatCode="0.000%"/>
  </numFmts>
  <fonts count="7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4"/>
      <name val="ＭＳ Ｐゴシック"/>
      <family val="3"/>
      <charset val="128"/>
    </font>
    <font>
      <sz val="20"/>
      <name val="ＭＳ Ｐゴシック"/>
      <family val="3"/>
      <charset val="128"/>
    </font>
    <font>
      <sz val="8"/>
      <name val="ＭＳ Ｐゴシック"/>
      <family val="3"/>
      <charset val="128"/>
    </font>
    <font>
      <b/>
      <sz val="18"/>
      <name val="ＭＳ Ｐゴシック"/>
      <family val="3"/>
      <charset val="128"/>
    </font>
    <font>
      <u/>
      <sz val="11"/>
      <name val="ＭＳ Ｐゴシック"/>
      <family val="3"/>
      <charset val="128"/>
    </font>
    <font>
      <sz val="18"/>
      <name val="ＭＳ Ｐゴシック"/>
      <family val="3"/>
      <charset val="128"/>
    </font>
    <font>
      <u/>
      <sz val="11"/>
      <color indexed="12"/>
      <name val="ＭＳ Ｐゴシック"/>
      <family val="3"/>
      <charset val="128"/>
    </font>
    <font>
      <b/>
      <sz val="11"/>
      <color indexed="81"/>
      <name val="ＭＳ Ｐゴシック"/>
      <family val="3"/>
      <charset val="128"/>
    </font>
    <font>
      <b/>
      <sz val="9"/>
      <color indexed="81"/>
      <name val="ＭＳ Ｐゴシック"/>
      <family val="3"/>
      <charset val="128"/>
    </font>
    <font>
      <sz val="16"/>
      <name val="ＭＳ Ｐゴシック"/>
      <family val="3"/>
      <charset val="128"/>
    </font>
    <font>
      <b/>
      <u/>
      <sz val="12"/>
      <name val="ＭＳ Ｐゴシック"/>
      <family val="3"/>
      <charset val="128"/>
    </font>
    <font>
      <b/>
      <sz val="11"/>
      <name val="ＭＳ Ｐゴシック"/>
      <family val="3"/>
      <charset val="128"/>
    </font>
    <font>
      <sz val="14"/>
      <name val="ＭＳ Ｐゴシック"/>
      <family val="3"/>
      <charset val="128"/>
      <scheme val="minor"/>
    </font>
    <font>
      <b/>
      <sz val="11"/>
      <name val="ＭＳ Ｐゴシック"/>
      <family val="3"/>
      <charset val="128"/>
      <scheme val="minor"/>
    </font>
    <font>
      <sz val="9"/>
      <color rgb="FF000000"/>
      <name val="MS UI Gothic"/>
      <family val="3"/>
      <charset val="128"/>
    </font>
    <font>
      <i/>
      <sz val="11"/>
      <name val="ＭＳ Ｐゴシック"/>
      <family val="3"/>
      <charset val="128"/>
    </font>
    <font>
      <i/>
      <sz val="14"/>
      <name val="ＭＳ Ｐゴシック"/>
      <family val="3"/>
      <charset val="128"/>
      <scheme val="minor"/>
    </font>
    <font>
      <b/>
      <i/>
      <sz val="14"/>
      <name val="ＭＳ Ｐゴシック"/>
      <family val="3"/>
      <charset val="128"/>
      <scheme val="minor"/>
    </font>
    <font>
      <u val="double"/>
      <sz val="11"/>
      <name val="ＭＳ Ｐゴシック"/>
      <family val="3"/>
      <charset val="128"/>
    </font>
    <font>
      <u/>
      <sz val="12"/>
      <name val="ＭＳ Ｐゴシック"/>
      <family val="3"/>
      <charset val="128"/>
    </font>
    <font>
      <b/>
      <sz val="10"/>
      <name val="ＭＳ Ｐゴシック"/>
      <family val="3"/>
      <charset val="128"/>
      <scheme val="minor"/>
    </font>
    <font>
      <sz val="14"/>
      <name val="Meiryo UI"/>
      <family val="3"/>
      <charset val="128"/>
    </font>
    <font>
      <b/>
      <sz val="14"/>
      <name val="Meiryo UI"/>
      <family val="3"/>
      <charset val="128"/>
    </font>
    <font>
      <sz val="11"/>
      <name val="Meiryo UI"/>
      <family val="3"/>
      <charset val="128"/>
    </font>
    <font>
      <sz val="10"/>
      <name val="Meiryo UI"/>
      <family val="3"/>
      <charset val="128"/>
    </font>
    <font>
      <b/>
      <sz val="11"/>
      <name val="Meiryo UI"/>
      <family val="3"/>
      <charset val="128"/>
    </font>
    <font>
      <sz val="16"/>
      <name val="Meiryo UI"/>
      <family val="3"/>
      <charset val="128"/>
    </font>
    <font>
      <sz val="9"/>
      <name val="Meiryo UI"/>
      <family val="3"/>
      <charset val="128"/>
    </font>
    <font>
      <sz val="11"/>
      <color indexed="81"/>
      <name val="ＭＳ Ｐゴシック"/>
      <family val="3"/>
      <charset val="128"/>
    </font>
    <font>
      <b/>
      <sz val="9"/>
      <name val="ＭＳ Ｐゴシック"/>
      <family val="3"/>
      <charset val="128"/>
    </font>
    <font>
      <b/>
      <sz val="12"/>
      <name val="ＭＳ Ｐゴシック"/>
      <family val="3"/>
      <charset val="128"/>
    </font>
    <font>
      <b/>
      <sz val="10"/>
      <color indexed="81"/>
      <name val="ＭＳ Ｐゴシック"/>
      <family val="3"/>
      <charset val="128"/>
    </font>
    <font>
      <b/>
      <sz val="10"/>
      <name val="ＭＳ Ｐゴシック"/>
      <family val="3"/>
      <charset val="128"/>
    </font>
    <font>
      <b/>
      <u/>
      <sz val="11"/>
      <name val="ＭＳ Ｐゴシック"/>
      <family val="3"/>
      <charset val="128"/>
      <scheme val="minor"/>
    </font>
    <font>
      <u/>
      <sz val="8"/>
      <name val="ＭＳ Ｐゴシック"/>
      <family val="3"/>
      <charset val="128"/>
    </font>
    <font>
      <b/>
      <u/>
      <sz val="8"/>
      <name val="ＭＳ Ｐゴシック"/>
      <family val="3"/>
      <charset val="128"/>
    </font>
    <font>
      <b/>
      <sz val="8"/>
      <name val="ＭＳ Ｐゴシック"/>
      <family val="3"/>
      <charset val="128"/>
    </font>
    <font>
      <strike/>
      <sz val="11"/>
      <name val="ＭＳ Ｐゴシック"/>
      <family val="3"/>
      <charset val="128"/>
    </font>
    <font>
      <b/>
      <sz val="12"/>
      <name val="ＭＳ Ｐゴシック"/>
      <family val="3"/>
      <charset val="128"/>
      <scheme val="minor"/>
    </font>
    <font>
      <b/>
      <sz val="14"/>
      <name val="ＭＳ Ｐゴシック"/>
      <family val="3"/>
      <charset val="128"/>
      <scheme val="minor"/>
    </font>
    <font>
      <b/>
      <sz val="9"/>
      <name val="ＭＳ Ｐゴシック"/>
      <family val="3"/>
      <charset val="128"/>
      <scheme val="minor"/>
    </font>
    <font>
      <b/>
      <sz val="9.5"/>
      <name val="ＭＳ Ｐゴシック"/>
      <family val="3"/>
      <charset val="128"/>
      <scheme val="minor"/>
    </font>
    <font>
      <b/>
      <u/>
      <sz val="11"/>
      <name val="ＭＳ Ｐゴシック"/>
      <family val="3"/>
      <charset val="128"/>
    </font>
    <font>
      <b/>
      <sz val="11"/>
      <color theme="0"/>
      <name val="ＭＳ Ｐゴシック"/>
      <family val="3"/>
      <charset val="128"/>
      <scheme val="minor"/>
    </font>
    <font>
      <sz val="11"/>
      <color theme="0"/>
      <name val="ＭＳ Ｐゴシック"/>
      <family val="3"/>
      <charset val="128"/>
    </font>
    <font>
      <sz val="11"/>
      <color theme="0"/>
      <name val="ＭＳ Ｐゴシック"/>
      <family val="3"/>
      <charset val="128"/>
      <scheme val="minor"/>
    </font>
    <font>
      <i/>
      <sz val="12"/>
      <name val="ＭＳ Ｐゴシック"/>
      <family val="3"/>
      <charset val="128"/>
    </font>
    <font>
      <i/>
      <sz val="11"/>
      <name val="ＭＳ Ｐゴシック"/>
      <family val="3"/>
      <charset val="128"/>
      <scheme val="minor"/>
    </font>
    <font>
      <i/>
      <sz val="14"/>
      <name val="ＭＳ Ｐゴシック"/>
      <family val="3"/>
      <charset val="128"/>
    </font>
    <font>
      <i/>
      <sz val="9"/>
      <name val="ＭＳ Ｐゴシック"/>
      <family val="3"/>
      <charset val="128"/>
    </font>
    <font>
      <i/>
      <u/>
      <sz val="11"/>
      <name val="ＭＳ Ｐゴシック"/>
      <family val="3"/>
      <charset val="128"/>
    </font>
    <font>
      <i/>
      <sz val="10"/>
      <name val="ＭＳ Ｐゴシック"/>
      <family val="3"/>
      <charset val="128"/>
    </font>
    <font>
      <i/>
      <sz val="16"/>
      <name val="ＭＳ Ｐゴシック"/>
      <family val="3"/>
      <charset val="128"/>
    </font>
    <font>
      <i/>
      <u/>
      <sz val="12"/>
      <name val="ＭＳ Ｐゴシック"/>
      <family val="3"/>
      <charset val="128"/>
    </font>
    <font>
      <sz val="10"/>
      <color rgb="FFFFFFFF"/>
      <name val="Arial"/>
      <family val="2"/>
    </font>
    <font>
      <sz val="11"/>
      <color rgb="FFFF0000"/>
      <name val="ＭＳ Ｐゴシック"/>
      <family val="3"/>
      <charset val="128"/>
    </font>
    <font>
      <b/>
      <strike/>
      <sz val="9"/>
      <color rgb="FFFF0000"/>
      <name val="ＭＳ Ｐゴシック"/>
      <family val="3"/>
      <charset val="128"/>
      <scheme val="minor"/>
    </font>
    <font>
      <sz val="11"/>
      <color rgb="FFFF0000"/>
      <name val="ＭＳ Ｐゴシック"/>
      <family val="3"/>
      <charset val="128"/>
      <scheme val="minor"/>
    </font>
    <font>
      <b/>
      <sz val="11"/>
      <color indexed="81"/>
      <name val="MS P ゴシック"/>
      <family val="2"/>
    </font>
    <font>
      <sz val="11"/>
      <color indexed="81"/>
      <name val="MS P ゴシック"/>
      <family val="2"/>
    </font>
    <font>
      <sz val="12"/>
      <name val="ＭＳ Ｐゴシック"/>
      <family val="3"/>
      <charset val="128"/>
      <scheme val="minor"/>
    </font>
    <font>
      <b/>
      <sz val="16"/>
      <name val="ＭＳ Ｐゴシック"/>
      <family val="3"/>
      <charset val="128"/>
    </font>
    <font>
      <sz val="11"/>
      <color rgb="FF9C0006"/>
      <name val="ＭＳ Ｐゴシック"/>
      <family val="2"/>
      <charset val="128"/>
      <scheme val="minor"/>
    </font>
    <font>
      <sz val="9"/>
      <name val="ＭＳ Ｐゴシック"/>
      <family val="3"/>
      <charset val="128"/>
      <scheme val="minor"/>
    </font>
    <font>
      <b/>
      <i/>
      <sz val="11"/>
      <name val="ＭＳ Ｐゴシック"/>
      <family val="3"/>
      <charset val="128"/>
    </font>
    <font>
      <b/>
      <i/>
      <sz val="14"/>
      <name val="ＭＳ Ｐゴシック"/>
      <family val="3"/>
      <charset val="128"/>
    </font>
    <font>
      <sz val="11"/>
      <color theme="1"/>
      <name val="ＭＳ Ｐゴシック"/>
      <family val="3"/>
      <charset val="128"/>
    </font>
  </fonts>
  <fills count="15">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6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7CE"/>
      </patternFill>
    </fill>
    <fill>
      <patternFill patternType="solid">
        <fgColor theme="4" tint="0.59999389629810485"/>
        <bgColor indexed="64"/>
      </patternFill>
    </fill>
    <fill>
      <patternFill patternType="solid">
        <fgColor theme="1" tint="0.499984740745262"/>
        <bgColor indexed="64"/>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top"/>
      <protection locked="0"/>
    </xf>
    <xf numFmtId="9" fontId="2" fillId="0" borderId="0" applyFont="0" applyFill="0" applyBorder="0" applyAlignment="0" applyProtection="0">
      <alignment vertical="center"/>
    </xf>
    <xf numFmtId="0" fontId="1" fillId="0" borderId="0">
      <alignment vertical="center"/>
    </xf>
    <xf numFmtId="0" fontId="72" fillId="11" borderId="0" applyNumberFormat="0" applyBorder="0" applyAlignment="0" applyProtection="0">
      <alignment vertical="center"/>
    </xf>
  </cellStyleXfs>
  <cellXfs count="867">
    <xf numFmtId="0" fontId="0" fillId="0" borderId="0" xfId="0">
      <alignment vertical="center"/>
    </xf>
    <xf numFmtId="0" fontId="5"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xf>
    <xf numFmtId="0" fontId="5" fillId="2" borderId="1" xfId="0" applyFont="1" applyFill="1" applyBorder="1" applyAlignment="1" applyProtection="1">
      <alignment horizontal="center" vertical="center" wrapText="1"/>
      <protection locked="0"/>
    </xf>
    <xf numFmtId="38" fontId="22" fillId="2" borderId="1" xfId="1" applyFont="1" applyFill="1" applyBorder="1" applyProtection="1">
      <alignment vertical="center"/>
      <protection locked="0"/>
    </xf>
    <xf numFmtId="0" fontId="0" fillId="0" borderId="0" xfId="0" applyFont="1" applyAlignment="1">
      <alignment horizontal="right"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Protection="1">
      <alignment vertical="center"/>
    </xf>
    <xf numFmtId="0" fontId="0" fillId="0" borderId="0" xfId="0" applyFont="1" applyAlignment="1" applyProtection="1">
      <alignment horizontal="left" vertical="center"/>
    </xf>
    <xf numFmtId="176" fontId="5" fillId="0" borderId="0" xfId="0" applyNumberFormat="1" applyFont="1" applyAlignment="1" applyProtection="1">
      <alignment horizontal="right" vertical="center"/>
    </xf>
    <xf numFmtId="0" fontId="6" fillId="0" borderId="0" xfId="0" applyFont="1" applyAlignment="1" applyProtection="1">
      <alignment horizontal="left" vertical="center"/>
    </xf>
    <xf numFmtId="0" fontId="6" fillId="0" borderId="0" xfId="0" applyFont="1" applyFill="1" applyAlignment="1" applyProtection="1">
      <alignment horizontal="left" vertical="center"/>
    </xf>
    <xf numFmtId="0" fontId="0" fillId="0" borderId="0" xfId="0" applyFont="1" applyBorder="1" applyAlignment="1" applyProtection="1">
      <alignment vertical="center"/>
    </xf>
    <xf numFmtId="0" fontId="0" fillId="0" borderId="2" xfId="0" applyFont="1" applyBorder="1" applyAlignment="1" applyProtection="1">
      <alignment vertical="center" wrapText="1"/>
    </xf>
    <xf numFmtId="176" fontId="0" fillId="0" borderId="0" xfId="0" applyNumberFormat="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23" fillId="0" borderId="0" xfId="0" applyFont="1" applyBorder="1" applyAlignment="1" applyProtection="1">
      <alignment vertical="center"/>
    </xf>
    <xf numFmtId="0" fontId="0"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4" xfId="0" applyFont="1" applyFill="1" applyBorder="1" applyAlignment="1" applyProtection="1">
      <alignment horizontal="left" vertical="center"/>
    </xf>
    <xf numFmtId="0" fontId="9" fillId="0" borderId="9" xfId="0" applyFont="1" applyBorder="1" applyProtection="1">
      <alignment vertical="center"/>
    </xf>
    <xf numFmtId="0" fontId="9"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38" fontId="22" fillId="0" borderId="0" xfId="0" applyNumberFormat="1" applyFont="1" applyFill="1" applyBorder="1" applyProtection="1">
      <alignment vertical="center"/>
    </xf>
    <xf numFmtId="0" fontId="9" fillId="0" borderId="7" xfId="0" applyFont="1" applyBorder="1" applyAlignment="1" applyProtection="1">
      <alignment horizontal="center" vertical="center"/>
    </xf>
    <xf numFmtId="38" fontId="26" fillId="3" borderId="7" xfId="1" applyFont="1" applyFill="1" applyBorder="1" applyProtection="1">
      <alignment vertical="center"/>
    </xf>
    <xf numFmtId="0" fontId="23" fillId="0" borderId="10" xfId="0" applyFont="1" applyFill="1" applyBorder="1" applyAlignment="1" applyProtection="1">
      <alignment vertical="center"/>
    </xf>
    <xf numFmtId="38" fontId="26" fillId="3" borderId="1" xfId="1" applyFont="1" applyFill="1" applyBorder="1" applyProtection="1">
      <alignment vertical="center"/>
    </xf>
    <xf numFmtId="38" fontId="27" fillId="3" borderId="9" xfId="1" applyFont="1" applyFill="1" applyBorder="1" applyProtection="1">
      <alignment vertical="center"/>
    </xf>
    <xf numFmtId="0" fontId="7" fillId="0" borderId="0" xfId="0" applyFont="1" applyProtection="1">
      <alignment vertical="center"/>
    </xf>
    <xf numFmtId="0" fontId="0" fillId="0" borderId="0" xfId="0" applyFont="1" applyProtection="1">
      <alignment vertical="center"/>
    </xf>
    <xf numFmtId="0" fontId="0"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6" fillId="0" borderId="19" xfId="0" applyFont="1" applyBorder="1" applyAlignment="1" applyProtection="1">
      <alignment vertical="center" wrapText="1"/>
      <protection locked="0"/>
    </xf>
    <xf numFmtId="0" fontId="5" fillId="0" borderId="0" xfId="0" applyFont="1" applyAlignment="1" applyProtection="1">
      <alignment horizontal="right" vertical="center"/>
      <protection locked="0"/>
    </xf>
    <xf numFmtId="0" fontId="11" fillId="0" borderId="0" xfId="0" applyFont="1" applyAlignment="1" applyProtection="1">
      <alignment vertical="center"/>
      <protection locked="0"/>
    </xf>
    <xf numFmtId="0" fontId="11"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9" fillId="0" borderId="6" xfId="0" applyFont="1" applyFill="1" applyBorder="1" applyAlignment="1" applyProtection="1">
      <alignment horizontal="center" vertical="center"/>
    </xf>
    <xf numFmtId="0" fontId="21" fillId="0" borderId="0" xfId="0" applyFont="1" applyProtection="1">
      <alignment vertical="center"/>
    </xf>
    <xf numFmtId="0" fontId="0" fillId="2" borderId="15"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0" fillId="0" borderId="10" xfId="0" applyFont="1" applyFill="1" applyBorder="1" applyAlignment="1" applyProtection="1">
      <alignment vertical="center"/>
    </xf>
    <xf numFmtId="0" fontId="30" fillId="0" borderId="9" xfId="0" applyFont="1" applyBorder="1" applyAlignment="1" applyProtection="1">
      <alignment horizontal="left" vertical="center"/>
    </xf>
    <xf numFmtId="0" fontId="0" fillId="2" borderId="1" xfId="0" applyFont="1" applyFill="1" applyBorder="1" applyAlignment="1" applyProtection="1">
      <alignment vertical="center"/>
      <protection locked="0"/>
    </xf>
    <xf numFmtId="0" fontId="31" fillId="0" borderId="1" xfId="0" applyFont="1" applyBorder="1" applyProtection="1">
      <alignment vertical="center"/>
    </xf>
    <xf numFmtId="0" fontId="31" fillId="9" borderId="1" xfId="0" applyFont="1" applyFill="1" applyBorder="1" applyProtection="1">
      <alignment vertical="center"/>
    </xf>
    <xf numFmtId="181" fontId="31" fillId="8" borderId="1" xfId="0" applyNumberFormat="1" applyFont="1" applyFill="1" applyBorder="1" applyAlignment="1" applyProtection="1">
      <alignment horizontal="center" vertical="center" wrapText="1"/>
    </xf>
    <xf numFmtId="0" fontId="31" fillId="0" borderId="4" xfId="0" applyFont="1" applyBorder="1" applyAlignment="1" applyProtection="1">
      <alignment vertical="center" wrapText="1"/>
    </xf>
    <xf numFmtId="181" fontId="31" fillId="9" borderId="10" xfId="0" applyNumberFormat="1" applyFont="1" applyFill="1" applyBorder="1" applyAlignment="1" applyProtection="1">
      <alignment horizontal="center" vertical="center"/>
    </xf>
    <xf numFmtId="181" fontId="31" fillId="0" borderId="3" xfId="0" applyNumberFormat="1" applyFont="1" applyFill="1" applyBorder="1" applyAlignment="1" applyProtection="1">
      <alignment vertical="center"/>
    </xf>
    <xf numFmtId="181" fontId="31" fillId="4" borderId="1" xfId="0" applyNumberFormat="1" applyFont="1" applyFill="1" applyBorder="1" applyAlignment="1" applyProtection="1">
      <alignment horizontal="center" vertical="center"/>
    </xf>
    <xf numFmtId="0" fontId="33" fillId="0" borderId="1" xfId="0" applyFont="1" applyBorder="1" applyAlignment="1" applyProtection="1">
      <alignment horizontal="center" vertical="center"/>
    </xf>
    <xf numFmtId="0" fontId="31" fillId="0" borderId="7" xfId="0" applyFont="1" applyBorder="1" applyProtection="1">
      <alignment vertical="center"/>
    </xf>
    <xf numFmtId="0" fontId="31" fillId="9" borderId="7" xfId="0" applyFont="1" applyFill="1" applyBorder="1" applyProtection="1">
      <alignment vertical="center"/>
    </xf>
    <xf numFmtId="181" fontId="31" fillId="8" borderId="7" xfId="0" applyNumberFormat="1" applyFont="1" applyFill="1" applyBorder="1" applyAlignment="1" applyProtection="1">
      <alignment horizontal="center" vertical="center" wrapText="1"/>
    </xf>
    <xf numFmtId="0" fontId="31" fillId="0" borderId="17" xfId="0" applyFont="1" applyBorder="1" applyAlignment="1" applyProtection="1">
      <alignment vertical="center" wrapText="1"/>
    </xf>
    <xf numFmtId="181" fontId="31" fillId="9" borderId="17" xfId="0" applyNumberFormat="1" applyFont="1" applyFill="1" applyBorder="1" applyAlignment="1" applyProtection="1">
      <alignment horizontal="center" vertical="center"/>
    </xf>
    <xf numFmtId="181" fontId="31" fillId="0" borderId="17" xfId="0" applyNumberFormat="1" applyFont="1" applyFill="1" applyBorder="1" applyAlignment="1" applyProtection="1">
      <alignment vertical="center"/>
    </xf>
    <xf numFmtId="181" fontId="31" fillId="4" borderId="7" xfId="0" applyNumberFormat="1" applyFont="1" applyFill="1" applyBorder="1" applyAlignment="1" applyProtection="1">
      <alignment horizontal="center" vertical="center"/>
    </xf>
    <xf numFmtId="0" fontId="33" fillId="0" borderId="7" xfId="0" applyFont="1" applyBorder="1" applyAlignment="1" applyProtection="1">
      <alignment horizontal="center" vertical="center"/>
    </xf>
    <xf numFmtId="0" fontId="33" fillId="6" borderId="1" xfId="0" applyFont="1" applyFill="1" applyBorder="1" applyAlignment="1" applyProtection="1">
      <alignment horizontal="center" vertical="center"/>
    </xf>
    <xf numFmtId="0" fontId="34" fillId="6" borderId="1" xfId="0" applyFont="1" applyFill="1" applyBorder="1" applyAlignment="1" applyProtection="1">
      <alignment horizontal="center" vertical="center" wrapText="1"/>
    </xf>
    <xf numFmtId="0" fontId="33" fillId="6" borderId="1" xfId="0" applyFont="1" applyFill="1" applyBorder="1" applyAlignment="1" applyProtection="1">
      <alignment horizontal="center" vertical="center" wrapText="1"/>
    </xf>
    <xf numFmtId="0" fontId="35" fillId="6" borderId="4" xfId="0" applyFont="1" applyFill="1" applyBorder="1" applyAlignment="1" applyProtection="1">
      <alignment horizontal="center" vertical="center" wrapText="1"/>
    </xf>
    <xf numFmtId="0" fontId="33" fillId="0" borderId="0" xfId="0" applyFont="1" applyProtection="1">
      <alignment vertical="center"/>
    </xf>
    <xf numFmtId="38" fontId="35" fillId="0" borderId="9" xfId="1" applyFont="1" applyFill="1" applyBorder="1" applyAlignment="1" applyProtection="1">
      <alignment vertical="center"/>
    </xf>
    <xf numFmtId="38" fontId="35" fillId="0" borderId="15" xfId="1" applyFont="1" applyFill="1" applyBorder="1" applyAlignment="1" applyProtection="1">
      <alignment vertical="center"/>
    </xf>
    <xf numFmtId="176" fontId="33" fillId="0" borderId="9" xfId="0" applyNumberFormat="1" applyFont="1" applyFill="1" applyBorder="1" applyAlignment="1" applyProtection="1">
      <alignment horizontal="center" vertical="center"/>
    </xf>
    <xf numFmtId="38" fontId="32" fillId="3" borderId="9" xfId="1" applyFont="1" applyFill="1" applyBorder="1" applyAlignment="1" applyProtection="1">
      <alignment horizontal="center" vertical="center"/>
    </xf>
    <xf numFmtId="0" fontId="33" fillId="0" borderId="0" xfId="0" applyFont="1" applyBorder="1" applyAlignment="1" applyProtection="1">
      <alignment vertical="center" shrinkToFit="1"/>
    </xf>
    <xf numFmtId="38" fontId="34" fillId="0" borderId="0" xfId="1" applyFont="1" applyFill="1" applyBorder="1" applyAlignment="1" applyProtection="1">
      <alignment vertical="center" shrinkToFit="1"/>
    </xf>
    <xf numFmtId="38" fontId="35" fillId="0" borderId="0" xfId="1" applyFont="1" applyFill="1" applyBorder="1" applyAlignment="1" applyProtection="1">
      <alignment vertical="center"/>
    </xf>
    <xf numFmtId="38" fontId="35" fillId="0" borderId="2" xfId="1" applyFont="1" applyFill="1" applyBorder="1" applyAlignment="1" applyProtection="1">
      <alignment vertical="center"/>
    </xf>
    <xf numFmtId="176" fontId="33" fillId="0" borderId="4" xfId="0" applyNumberFormat="1" applyFont="1" applyFill="1" applyBorder="1" applyAlignment="1" applyProtection="1">
      <alignment horizontal="center" vertical="center"/>
    </xf>
    <xf numFmtId="38" fontId="32" fillId="3" borderId="10" xfId="1" applyFont="1" applyFill="1" applyBorder="1" applyAlignment="1" applyProtection="1">
      <alignment horizontal="center" vertical="center"/>
    </xf>
    <xf numFmtId="0" fontId="37" fillId="0" borderId="0" xfId="0" applyFont="1" applyAlignment="1" applyProtection="1">
      <alignment horizontal="center" vertical="center"/>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176" fontId="33" fillId="0" borderId="0" xfId="0" applyNumberFormat="1" applyFont="1" applyAlignment="1" applyProtection="1">
      <alignment horizontal="center" vertical="center"/>
    </xf>
    <xf numFmtId="0" fontId="35" fillId="0" borderId="0" xfId="0" applyFont="1" applyProtection="1">
      <alignment vertical="center"/>
    </xf>
    <xf numFmtId="0" fontId="33" fillId="6" borderId="1" xfId="0" applyFont="1" applyFill="1" applyBorder="1" applyAlignment="1" applyProtection="1">
      <alignment horizontal="center" vertical="center" wrapText="1" shrinkToFit="1"/>
    </xf>
    <xf numFmtId="0" fontId="31" fillId="9" borderId="1" xfId="0" applyFont="1" applyFill="1" applyBorder="1" applyAlignment="1" applyProtection="1">
      <alignment horizontal="center" vertical="center"/>
    </xf>
    <xf numFmtId="0" fontId="31" fillId="9" borderId="7" xfId="0" applyFont="1" applyFill="1" applyBorder="1" applyAlignment="1" applyProtection="1">
      <alignment horizontal="center" vertical="center"/>
    </xf>
    <xf numFmtId="0" fontId="31" fillId="9" borderId="1" xfId="0" applyFont="1" applyFill="1" applyBorder="1" applyAlignment="1" applyProtection="1">
      <alignment vertical="center" wrapText="1"/>
    </xf>
    <xf numFmtId="0" fontId="0" fillId="0" borderId="0" xfId="0" applyFont="1" applyAlignment="1" applyProtection="1">
      <alignment horizontal="right" vertical="center"/>
    </xf>
    <xf numFmtId="0" fontId="3" fillId="6" borderId="1" xfId="0" applyFont="1" applyFill="1" applyBorder="1" applyAlignment="1" applyProtection="1">
      <alignment vertical="center" wrapText="1"/>
    </xf>
    <xf numFmtId="38" fontId="21" fillId="0" borderId="1" xfId="1"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0" fillId="0" borderId="10" xfId="0" applyFont="1" applyFill="1" applyBorder="1" applyAlignment="1" applyProtection="1">
      <alignment horizontal="center" vertical="center"/>
      <protection locked="0"/>
    </xf>
    <xf numFmtId="0" fontId="0" fillId="2" borderId="30" xfId="0" applyFont="1" applyFill="1" applyBorder="1" applyAlignment="1" applyProtection="1">
      <alignment horizontal="right" vertical="center"/>
      <protection locked="0"/>
    </xf>
    <xf numFmtId="0" fontId="9" fillId="0" borderId="4" xfId="0" applyFont="1" applyFill="1" applyBorder="1" applyAlignment="1" applyProtection="1">
      <alignment horizontal="center" vertical="center"/>
    </xf>
    <xf numFmtId="0" fontId="0" fillId="0" borderId="0" xfId="0" applyFont="1" applyAlignment="1" applyProtection="1">
      <alignment vertical="center"/>
    </xf>
    <xf numFmtId="176" fontId="0" fillId="0" borderId="0" xfId="0" applyNumberFormat="1" applyFont="1" applyAlignment="1" applyProtection="1">
      <alignment horizontal="center" vertical="center"/>
    </xf>
    <xf numFmtId="3" fontId="0" fillId="0" borderId="0" xfId="0" applyNumberFormat="1" applyFont="1" applyProtection="1">
      <alignment vertical="center"/>
    </xf>
    <xf numFmtId="0" fontId="0" fillId="0" borderId="0" xfId="0" applyFont="1" applyFill="1" applyAlignment="1" applyProtection="1">
      <alignment horizontal="center" vertical="center"/>
    </xf>
    <xf numFmtId="0" fontId="23" fillId="2" borderId="1" xfId="0" applyFont="1" applyFill="1" applyBorder="1" applyAlignment="1" applyProtection="1">
      <alignment horizontal="left" vertical="center"/>
      <protection locked="0"/>
    </xf>
    <xf numFmtId="0" fontId="23" fillId="0" borderId="0" xfId="0" applyFont="1" applyBorder="1" applyAlignment="1" applyProtection="1">
      <alignment horizontal="left" vertical="center"/>
    </xf>
    <xf numFmtId="0" fontId="0" fillId="0" borderId="0" xfId="0" applyFont="1" applyFill="1" applyProtection="1">
      <alignment vertical="center"/>
    </xf>
    <xf numFmtId="176" fontId="0" fillId="0" borderId="0" xfId="0" applyNumberFormat="1" applyFont="1" applyFill="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Protection="1">
      <alignment vertical="center"/>
    </xf>
    <xf numFmtId="176" fontId="0" fillId="2" borderId="1" xfId="0" applyNumberFormat="1"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0" borderId="1" xfId="0" applyFont="1" applyBorder="1" applyAlignment="1" applyProtection="1">
      <alignment horizontal="center" vertical="center"/>
    </xf>
    <xf numFmtId="38" fontId="26" fillId="3" borderId="3" xfId="1" applyFont="1" applyFill="1" applyBorder="1" applyAlignment="1" applyProtection="1">
      <alignment horizontal="right" vertical="center"/>
    </xf>
    <xf numFmtId="38" fontId="26" fillId="3" borderId="1" xfId="1" applyNumberFormat="1" applyFont="1" applyFill="1" applyBorder="1" applyAlignment="1" applyProtection="1">
      <alignment horizontal="right" vertical="center"/>
    </xf>
    <xf numFmtId="56" fontId="0" fillId="0" borderId="0" xfId="0" applyNumberFormat="1" applyFont="1" applyProtection="1">
      <alignment vertical="center"/>
    </xf>
    <xf numFmtId="0" fontId="0" fillId="0" borderId="3" xfId="0" applyFont="1" applyFill="1" applyBorder="1" applyAlignment="1" applyProtection="1">
      <alignment horizontal="center" vertical="center"/>
    </xf>
    <xf numFmtId="38" fontId="0" fillId="0" borderId="10" xfId="1" applyFont="1" applyFill="1" applyBorder="1" applyAlignment="1" applyProtection="1">
      <alignment horizontal="center" vertical="center"/>
      <protection locked="0"/>
    </xf>
    <xf numFmtId="38" fontId="26" fillId="3" borderId="7" xfId="1" applyFont="1" applyFill="1" applyBorder="1" applyAlignment="1" applyProtection="1">
      <alignment horizontal="right" vertical="center"/>
    </xf>
    <xf numFmtId="0" fontId="0" fillId="0" borderId="7" xfId="0" applyFont="1" applyBorder="1" applyAlignment="1" applyProtection="1">
      <alignment horizontal="center" vertical="center"/>
    </xf>
    <xf numFmtId="0" fontId="0" fillId="0" borderId="0" xfId="0" applyFont="1" applyAlignment="1" applyProtection="1">
      <alignment horizontal="left" vertical="center" wrapText="1"/>
    </xf>
    <xf numFmtId="38" fontId="22" fillId="0" borderId="3" xfId="1" applyFont="1" applyFill="1" applyBorder="1" applyAlignment="1" applyProtection="1">
      <alignment horizontal="right" vertical="center"/>
    </xf>
    <xf numFmtId="0" fontId="48" fillId="0" borderId="10" xfId="0" applyFont="1" applyBorder="1" applyAlignment="1" applyProtection="1">
      <alignment horizontal="center" vertical="center"/>
    </xf>
    <xf numFmtId="38" fontId="26" fillId="3" borderId="1" xfId="1" applyFont="1" applyFill="1" applyBorder="1" applyAlignment="1" applyProtection="1">
      <alignment horizontal="right" vertical="center"/>
    </xf>
    <xf numFmtId="0" fontId="48" fillId="0" borderId="17" xfId="0" applyFont="1" applyBorder="1" applyAlignment="1" applyProtection="1">
      <alignment horizontal="center" vertical="center"/>
    </xf>
    <xf numFmtId="179" fontId="27" fillId="3" borderId="1" xfId="1" applyNumberFormat="1" applyFont="1" applyFill="1" applyBorder="1" applyAlignment="1" applyProtection="1">
      <alignment horizontal="right" vertical="center"/>
    </xf>
    <xf numFmtId="0" fontId="23" fillId="0" borderId="17" xfId="0" applyFont="1" applyBorder="1" applyAlignment="1" applyProtection="1">
      <alignment horizontal="center" vertical="center"/>
    </xf>
    <xf numFmtId="177" fontId="49" fillId="0" borderId="17" xfId="4" applyNumberFormat="1" applyFont="1" applyFill="1" applyBorder="1" applyAlignment="1" applyProtection="1">
      <alignment horizontal="right" vertical="center"/>
    </xf>
    <xf numFmtId="0" fontId="0" fillId="0" borderId="17" xfId="0" applyFont="1" applyBorder="1" applyAlignment="1" applyProtection="1">
      <alignment horizontal="center" vertical="center"/>
    </xf>
    <xf numFmtId="38" fontId="22" fillId="0" borderId="9" xfId="1" applyFont="1" applyFill="1" applyBorder="1" applyAlignment="1" applyProtection="1">
      <alignment horizontal="right" vertical="center"/>
    </xf>
    <xf numFmtId="5" fontId="0" fillId="0" borderId="0" xfId="0" applyNumberFormat="1" applyFont="1" applyProtection="1">
      <alignment vertical="center"/>
    </xf>
    <xf numFmtId="0" fontId="23" fillId="0" borderId="3" xfId="0" applyFont="1" applyFill="1" applyBorder="1" applyAlignment="1" applyProtection="1">
      <alignment vertical="center"/>
    </xf>
    <xf numFmtId="0" fontId="23" fillId="0" borderId="4" xfId="0" applyFont="1" applyFill="1" applyBorder="1" applyAlignment="1" applyProtection="1">
      <alignment vertical="center"/>
    </xf>
    <xf numFmtId="5" fontId="0" fillId="0" borderId="0" xfId="0" applyNumberFormat="1" applyFont="1" applyFill="1" applyProtection="1">
      <alignment vertical="center"/>
    </xf>
    <xf numFmtId="0" fontId="51" fillId="0" borderId="9" xfId="0" applyFont="1" applyFill="1" applyBorder="1" applyAlignment="1" applyProtection="1">
      <alignment horizontal="left" vertical="center"/>
    </xf>
    <xf numFmtId="0" fontId="0" fillId="6" borderId="1" xfId="0" applyFont="1" applyFill="1" applyBorder="1" applyAlignment="1" applyProtection="1">
      <alignment horizontal="center" vertical="center"/>
    </xf>
    <xf numFmtId="0" fontId="0" fillId="0" borderId="17" xfId="0" applyFont="1" applyBorder="1" applyAlignment="1" applyProtection="1">
      <alignment vertical="center"/>
    </xf>
    <xf numFmtId="0" fontId="0" fillId="0" borderId="6" xfId="0" applyFont="1" applyBorder="1" applyAlignment="1" applyProtection="1">
      <alignment vertical="center"/>
    </xf>
    <xf numFmtId="0" fontId="0" fillId="0" borderId="38" xfId="0" applyFont="1" applyBorder="1" applyAlignment="1" applyProtection="1">
      <alignment vertical="center"/>
    </xf>
    <xf numFmtId="0" fontId="0" fillId="0" borderId="37" xfId="0" applyFont="1" applyBorder="1" applyAlignment="1" applyProtection="1">
      <alignment vertical="center"/>
    </xf>
    <xf numFmtId="0" fontId="0" fillId="0" borderId="14" xfId="0" applyFont="1" applyBorder="1" applyAlignment="1" applyProtection="1">
      <alignment vertical="center"/>
    </xf>
    <xf numFmtId="0" fontId="0" fillId="0" borderId="9" xfId="0" applyFont="1" applyBorder="1" applyAlignment="1" applyProtection="1">
      <alignment vertical="center"/>
    </xf>
    <xf numFmtId="0" fontId="0" fillId="0" borderId="16" xfId="0" applyFont="1" applyBorder="1" applyAlignment="1" applyProtection="1">
      <alignment vertical="center"/>
    </xf>
    <xf numFmtId="176" fontId="42" fillId="0" borderId="3" xfId="0" applyNumberFormat="1" applyFont="1" applyFill="1" applyBorder="1" applyAlignment="1" applyProtection="1">
      <alignment horizontal="center" vertical="center"/>
    </xf>
    <xf numFmtId="0" fontId="0" fillId="0" borderId="2" xfId="0" applyFont="1" applyBorder="1" applyProtection="1">
      <alignment vertical="center"/>
    </xf>
    <xf numFmtId="0" fontId="4" fillId="6" borderId="1" xfId="0" applyFont="1" applyFill="1" applyBorder="1" applyAlignment="1" applyProtection="1">
      <alignment horizontal="center" vertical="center" shrinkToFit="1"/>
    </xf>
    <xf numFmtId="0" fontId="12" fillId="6" borderId="1" xfId="0" applyFont="1" applyFill="1" applyBorder="1" applyAlignment="1" applyProtection="1">
      <alignment vertical="center" wrapText="1"/>
    </xf>
    <xf numFmtId="0" fontId="0" fillId="2" borderId="1"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9"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0" xfId="0" applyFont="1" applyBorder="1" applyProtection="1">
      <alignment vertical="center"/>
      <protection locked="0"/>
    </xf>
    <xf numFmtId="0" fontId="0" fillId="0" borderId="0" xfId="0" applyFont="1" applyBorder="1" applyAlignment="1" applyProtection="1">
      <alignment horizontal="left" vertical="center"/>
      <protection locked="0"/>
    </xf>
    <xf numFmtId="0" fontId="14" fillId="0" borderId="0" xfId="3" applyFont="1" applyBorder="1" applyAlignment="1" applyProtection="1">
      <alignment vertical="center"/>
      <protection locked="0"/>
    </xf>
    <xf numFmtId="0" fontId="0" fillId="7" borderId="0" xfId="0" applyFont="1" applyFill="1" applyProtection="1">
      <alignment vertical="center"/>
      <protection locked="0"/>
    </xf>
    <xf numFmtId="0" fontId="0" fillId="0" borderId="0" xfId="0" applyFont="1" applyAlignment="1">
      <alignment horizontal="left" vertical="center"/>
    </xf>
    <xf numFmtId="0" fontId="0" fillId="0" borderId="0" xfId="0" applyFont="1" applyBorder="1" applyAlignment="1">
      <alignment horizontal="left" vertical="center"/>
    </xf>
    <xf numFmtId="0" fontId="0" fillId="2" borderId="1"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xf>
    <xf numFmtId="0" fontId="9" fillId="0" borderId="4"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Alignment="1" applyProtection="1">
      <alignment vertical="center"/>
    </xf>
    <xf numFmtId="0" fontId="9" fillId="2" borderId="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38" fontId="0" fillId="0" borderId="10" xfId="1"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42" fillId="7" borderId="1" xfId="0" applyFont="1" applyFill="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0" fontId="53" fillId="0" borderId="4" xfId="0" applyFont="1" applyBorder="1" applyAlignment="1" applyProtection="1">
      <alignment vertical="center"/>
      <protection locked="0"/>
    </xf>
    <xf numFmtId="0" fontId="54" fillId="0" borderId="10" xfId="0" applyFont="1" applyFill="1" applyBorder="1" applyAlignment="1" applyProtection="1">
      <alignment horizontal="center" vertical="center"/>
      <protection locked="0"/>
    </xf>
    <xf numFmtId="0" fontId="55" fillId="0" borderId="4" xfId="0" applyFont="1" applyFill="1" applyBorder="1" applyAlignment="1" applyProtection="1">
      <alignment vertical="center"/>
      <protection locked="0"/>
    </xf>
    <xf numFmtId="0" fontId="56" fillId="2" borderId="1" xfId="0" applyFont="1" applyFill="1" applyBorder="1" applyAlignment="1" applyProtection="1">
      <alignment horizontal="center" vertical="center" wrapText="1"/>
      <protection locked="0"/>
    </xf>
    <xf numFmtId="176" fontId="0" fillId="2" borderId="1" xfId="0" applyNumberFormat="1" applyFont="1" applyFill="1" applyBorder="1" applyAlignment="1" applyProtection="1">
      <alignment horizontal="center" vertical="center"/>
    </xf>
    <xf numFmtId="0" fontId="25" fillId="2" borderId="15" xfId="0" applyFont="1" applyFill="1" applyBorder="1" applyAlignment="1" applyProtection="1">
      <alignment vertical="center"/>
      <protection locked="0"/>
    </xf>
    <xf numFmtId="0" fontId="25" fillId="2" borderId="30" xfId="0" applyFont="1" applyFill="1" applyBorder="1" applyAlignment="1" applyProtection="1">
      <alignment horizontal="right" vertical="center"/>
      <protection locked="0"/>
    </xf>
    <xf numFmtId="38" fontId="26" fillId="2" borderId="1" xfId="1" applyFont="1" applyFill="1" applyBorder="1" applyProtection="1">
      <alignment vertical="center"/>
      <protection locked="0"/>
    </xf>
    <xf numFmtId="0" fontId="25" fillId="2" borderId="1" xfId="0" applyFont="1" applyFill="1" applyBorder="1" applyAlignment="1" applyProtection="1">
      <alignment horizontal="center" vertical="center"/>
    </xf>
    <xf numFmtId="0" fontId="59" fillId="2" borderId="1" xfId="0" applyFont="1" applyFill="1" applyBorder="1" applyAlignment="1" applyProtection="1">
      <alignment horizontal="center" vertical="center"/>
    </xf>
    <xf numFmtId="0" fontId="25" fillId="0" borderId="20"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64" fillId="0" borderId="0" xfId="0" applyFont="1">
      <alignment vertical="center"/>
    </xf>
    <xf numFmtId="0" fontId="23" fillId="10" borderId="1" xfId="0" applyFont="1" applyFill="1" applyBorder="1" applyAlignment="1" applyProtection="1">
      <alignment horizontal="center" vertical="center"/>
      <protection locked="0"/>
    </xf>
    <xf numFmtId="0" fontId="9" fillId="10" borderId="1" xfId="0" applyFont="1" applyFill="1" applyBorder="1" applyAlignment="1" applyProtection="1">
      <alignment horizontal="center" vertical="center"/>
      <protection locked="0"/>
    </xf>
    <xf numFmtId="0" fontId="5" fillId="0" borderId="0" xfId="0" applyFont="1" applyBorder="1" applyAlignment="1" applyProtection="1">
      <alignment vertical="center"/>
    </xf>
    <xf numFmtId="0" fontId="72" fillId="11" borderId="0" xfId="6" applyProtection="1">
      <alignment vertical="center"/>
    </xf>
    <xf numFmtId="0" fontId="0" fillId="13" borderId="0" xfId="0" applyFont="1" applyFill="1" applyAlignment="1" applyProtection="1">
      <alignment horizontal="center" vertical="center"/>
    </xf>
    <xf numFmtId="0" fontId="48" fillId="13" borderId="17" xfId="0" applyFont="1" applyFill="1" applyBorder="1" applyAlignment="1" applyProtection="1">
      <alignment horizontal="center" vertical="center"/>
    </xf>
    <xf numFmtId="179" fontId="27" fillId="13" borderId="1" xfId="1" applyNumberFormat="1" applyFont="1" applyFill="1" applyBorder="1" applyAlignment="1" applyProtection="1">
      <alignment horizontal="right" vertical="center"/>
    </xf>
    <xf numFmtId="0" fontId="0" fillId="13" borderId="1" xfId="0" applyFont="1" applyFill="1" applyBorder="1" applyAlignment="1" applyProtection="1">
      <alignment horizontal="center" vertical="center"/>
    </xf>
    <xf numFmtId="0" fontId="0" fillId="13" borderId="0" xfId="0" applyFont="1" applyFill="1" applyProtection="1">
      <alignment vertical="center"/>
    </xf>
    <xf numFmtId="0" fontId="0" fillId="2" borderId="15" xfId="0" applyFont="1" applyFill="1" applyBorder="1" applyAlignment="1" applyProtection="1">
      <alignment vertical="center" shrinkToFit="1"/>
      <protection locked="0"/>
    </xf>
    <xf numFmtId="0" fontId="6" fillId="0" borderId="31"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25" fillId="0" borderId="5"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shrinkToFit="1"/>
    </xf>
    <xf numFmtId="0" fontId="0" fillId="0" borderId="16" xfId="0" applyFont="1" applyFill="1" applyBorder="1" applyAlignment="1" applyProtection="1">
      <alignment horizontal="center" vertical="center" shrinkToFit="1"/>
    </xf>
    <xf numFmtId="38" fontId="22" fillId="3" borderId="1" xfId="1" applyFont="1" applyFill="1" applyBorder="1" applyProtection="1">
      <alignment vertical="center"/>
    </xf>
    <xf numFmtId="38" fontId="49" fillId="3" borderId="9" xfId="1" applyFont="1" applyFill="1" applyBorder="1" applyProtection="1">
      <alignment vertical="center"/>
    </xf>
    <xf numFmtId="179" fontId="22" fillId="3" borderId="1" xfId="1" applyNumberFormat="1" applyFont="1" applyFill="1" applyBorder="1" applyAlignment="1" applyProtection="1">
      <alignment horizontal="right" vertical="center"/>
    </xf>
    <xf numFmtId="38" fontId="22" fillId="3" borderId="1" xfId="1" applyNumberFormat="1" applyFont="1" applyFill="1" applyBorder="1" applyAlignment="1" applyProtection="1">
      <alignment horizontal="right" vertical="center"/>
    </xf>
    <xf numFmtId="0" fontId="0" fillId="14" borderId="0" xfId="0" applyFont="1" applyFill="1" applyProtection="1">
      <alignment vertical="center"/>
    </xf>
    <xf numFmtId="0" fontId="9" fillId="14" borderId="1" xfId="0" applyFont="1" applyFill="1" applyBorder="1" applyAlignment="1" applyProtection="1">
      <alignment horizontal="center" vertical="center"/>
    </xf>
    <xf numFmtId="0" fontId="48" fillId="14" borderId="4" xfId="0" applyFont="1" applyFill="1" applyBorder="1" applyAlignment="1" applyProtection="1">
      <alignment horizontal="center" vertical="center"/>
    </xf>
    <xf numFmtId="186" fontId="26" fillId="14" borderId="1" xfId="1" applyNumberFormat="1" applyFont="1" applyFill="1" applyBorder="1" applyAlignment="1" applyProtection="1">
      <alignment horizontal="right" vertical="center"/>
    </xf>
    <xf numFmtId="0" fontId="0" fillId="14" borderId="1" xfId="0" applyFont="1" applyFill="1" applyBorder="1" applyAlignment="1" applyProtection="1">
      <alignment horizontal="center" vertical="center"/>
    </xf>
    <xf numFmtId="176" fontId="71" fillId="3" borderId="3"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wrapText="1"/>
      <protection locked="0"/>
    </xf>
    <xf numFmtId="176" fontId="25" fillId="2" borderId="1" xfId="0" applyNumberFormat="1" applyFont="1" applyFill="1" applyBorder="1" applyAlignment="1" applyProtection="1">
      <alignment horizontal="center" vertical="center"/>
    </xf>
    <xf numFmtId="0" fontId="0" fillId="0" borderId="0" xfId="0" applyFont="1" applyBorder="1" applyAlignment="1">
      <alignment horizontal="left" vertical="center"/>
    </xf>
    <xf numFmtId="0" fontId="0" fillId="0" borderId="0" xfId="0" applyFont="1" applyBorder="1" applyAlignment="1" applyProtection="1">
      <alignment horizontal="center" vertical="center"/>
    </xf>
    <xf numFmtId="0" fontId="0" fillId="0" borderId="0" xfId="0" applyFont="1" applyAlignment="1" applyProtection="1">
      <alignment vertical="center"/>
    </xf>
    <xf numFmtId="0" fontId="9" fillId="0" borderId="4" xfId="0"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0" fillId="0" borderId="0" xfId="0" applyFont="1" applyAlignment="1">
      <alignment horizontal="left" vertical="center"/>
    </xf>
    <xf numFmtId="0" fontId="75" fillId="2" borderId="1" xfId="0" applyFont="1" applyFill="1" applyBorder="1" applyAlignment="1" applyProtection="1">
      <alignment horizontal="center" vertical="center" wrapText="1"/>
    </xf>
    <xf numFmtId="0" fontId="23" fillId="10" borderId="1" xfId="0" applyFont="1" applyFill="1" applyBorder="1" applyAlignment="1" applyProtection="1">
      <alignment horizontal="center" vertical="center"/>
    </xf>
    <xf numFmtId="0" fontId="54" fillId="0" borderId="10" xfId="0" applyFont="1" applyFill="1" applyBorder="1" applyAlignment="1" applyProtection="1">
      <alignment horizontal="center" vertical="center"/>
    </xf>
    <xf numFmtId="0" fontId="25" fillId="2" borderId="15" xfId="0" applyFont="1" applyFill="1" applyBorder="1" applyAlignment="1" applyProtection="1">
      <alignment vertical="center" shrinkToFit="1"/>
    </xf>
    <xf numFmtId="0" fontId="6" fillId="0" borderId="30" xfId="0" applyFont="1" applyFill="1" applyBorder="1" applyAlignment="1" applyProtection="1">
      <alignment vertical="center" shrinkToFit="1"/>
    </xf>
    <xf numFmtId="0" fontId="25" fillId="2" borderId="30" xfId="0" applyFont="1" applyFill="1" applyBorder="1" applyAlignment="1" applyProtection="1">
      <alignment horizontal="right" vertical="center" shrinkToFit="1"/>
    </xf>
    <xf numFmtId="0" fontId="0" fillId="2" borderId="15" xfId="0" applyFont="1" applyFill="1" applyBorder="1" applyAlignment="1" applyProtection="1">
      <alignment vertical="center" shrinkToFit="1"/>
    </xf>
    <xf numFmtId="0" fontId="55" fillId="0" borderId="4" xfId="0" applyFont="1" applyFill="1" applyBorder="1" applyAlignment="1" applyProtection="1">
      <alignment vertical="center"/>
    </xf>
    <xf numFmtId="0" fontId="0" fillId="0" borderId="10" xfId="0" applyFont="1" applyFill="1" applyBorder="1" applyAlignment="1" applyProtection="1">
      <alignment horizontal="center" vertical="center"/>
    </xf>
    <xf numFmtId="38" fontId="0" fillId="0" borderId="10" xfId="1" applyFont="1" applyFill="1" applyBorder="1" applyAlignment="1" applyProtection="1">
      <alignment horizontal="center" vertical="center"/>
    </xf>
    <xf numFmtId="38" fontId="22" fillId="2" borderId="1" xfId="1" applyFont="1" applyFill="1" applyBorder="1" applyProtection="1">
      <alignment vertical="center"/>
    </xf>
    <xf numFmtId="38" fontId="22" fillId="14" borderId="1" xfId="1" applyFont="1" applyFill="1" applyBorder="1" applyProtection="1">
      <alignment vertical="center"/>
    </xf>
    <xf numFmtId="0" fontId="11" fillId="0" borderId="0" xfId="0" applyFont="1" applyAlignment="1" applyProtection="1">
      <alignment vertical="center"/>
    </xf>
    <xf numFmtId="0" fontId="11" fillId="0" borderId="0" xfId="0" applyFont="1" applyProtection="1">
      <alignment vertical="center"/>
    </xf>
    <xf numFmtId="0" fontId="0" fillId="0" borderId="0" xfId="0" applyFont="1" applyBorder="1" applyAlignment="1" applyProtection="1">
      <alignment horizontal="right" vertical="center"/>
    </xf>
    <xf numFmtId="0" fontId="6" fillId="0" borderId="19" xfId="0" applyFont="1" applyBorder="1" applyAlignment="1" applyProtection="1">
      <alignment vertical="center" wrapText="1"/>
    </xf>
    <xf numFmtId="0" fontId="0" fillId="0" borderId="10" xfId="0" applyFont="1" applyBorder="1" applyAlignment="1" applyProtection="1">
      <alignment horizontal="left" vertical="center"/>
    </xf>
    <xf numFmtId="0" fontId="0" fillId="0" borderId="4" xfId="0" applyFont="1" applyBorder="1" applyAlignment="1" applyProtection="1">
      <alignment horizontal="left" vertical="center"/>
    </xf>
    <xf numFmtId="0" fontId="12" fillId="0" borderId="0" xfId="0" applyFont="1" applyBorder="1" applyAlignment="1" applyProtection="1">
      <alignment vertical="center"/>
    </xf>
    <xf numFmtId="0" fontId="25" fillId="0" borderId="20" xfId="0" applyFont="1" applyBorder="1" applyAlignment="1" applyProtection="1">
      <alignment horizontal="center" vertical="center"/>
    </xf>
    <xf numFmtId="0" fontId="25" fillId="0" borderId="1" xfId="0" applyFont="1" applyBorder="1" applyAlignment="1" applyProtection="1">
      <alignment horizontal="center" vertical="center"/>
    </xf>
    <xf numFmtId="0" fontId="0" fillId="0" borderId="0" xfId="0" applyFont="1" applyBorder="1" applyAlignment="1" applyProtection="1">
      <alignment horizontal="left" vertical="center"/>
    </xf>
    <xf numFmtId="0" fontId="14" fillId="0" borderId="0" xfId="3" applyFont="1" applyBorder="1" applyAlignment="1" applyProtection="1">
      <alignment vertical="center"/>
    </xf>
    <xf numFmtId="0" fontId="0" fillId="7" borderId="0" xfId="0" applyFont="1" applyFill="1" applyProtection="1">
      <alignment vertical="center"/>
    </xf>
    <xf numFmtId="0" fontId="42" fillId="7" borderId="1" xfId="0"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0" fillId="0" borderId="0" xfId="0" applyFont="1" applyAlignment="1" applyProtection="1">
      <alignment vertical="center" wrapText="1"/>
    </xf>
    <xf numFmtId="176" fontId="0"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Alignment="1" applyProtection="1">
      <alignment vertical="center"/>
    </xf>
    <xf numFmtId="0" fontId="9" fillId="0" borderId="4" xfId="0"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center" vertical="center"/>
    </xf>
    <xf numFmtId="38" fontId="0" fillId="0" borderId="10" xfId="1"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0" fillId="2" borderId="30" xfId="0" applyFont="1" applyFill="1" applyBorder="1" applyAlignment="1" applyProtection="1">
      <alignment horizontal="right" vertical="center" shrinkToFit="1"/>
      <protection locked="0"/>
    </xf>
    <xf numFmtId="0" fontId="0" fillId="0" borderId="8" xfId="0" applyFont="1" applyBorder="1" applyAlignment="1">
      <alignment vertical="center"/>
    </xf>
    <xf numFmtId="0" fontId="0" fillId="0" borderId="8" xfId="0" applyFont="1" applyBorder="1" applyAlignment="1">
      <alignment horizontal="left" vertical="center"/>
    </xf>
    <xf numFmtId="0" fontId="25" fillId="0" borderId="8" xfId="0" applyFont="1" applyBorder="1" applyAlignment="1">
      <alignment horizontal="center" vertical="center"/>
    </xf>
    <xf numFmtId="180" fontId="74" fillId="0" borderId="0" xfId="0" applyNumberFormat="1" applyFont="1" applyAlignment="1">
      <alignment horizontal="right" vertical="center"/>
    </xf>
    <xf numFmtId="0" fontId="25" fillId="0" borderId="0" xfId="0" applyFont="1" applyAlignment="1">
      <alignment horizontal="left" vertical="center"/>
    </xf>
    <xf numFmtId="0" fontId="0" fillId="0" borderId="0" xfId="0" applyFont="1" applyAlignment="1">
      <alignment horizontal="center" vertical="center" wrapText="1"/>
    </xf>
    <xf numFmtId="0" fontId="19"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left" vertical="center"/>
    </xf>
    <xf numFmtId="0" fontId="0" fillId="0" borderId="3" xfId="0" applyFont="1" applyBorder="1" applyAlignment="1">
      <alignment horizontal="left" vertical="center" wrapText="1"/>
    </xf>
    <xf numFmtId="0" fontId="0" fillId="0" borderId="10"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25" fillId="0" borderId="1" xfId="0" applyFont="1" applyBorder="1" applyAlignment="1">
      <alignment horizontal="center" vertical="center"/>
    </xf>
    <xf numFmtId="0" fontId="14" fillId="4" borderId="1" xfId="0" applyFont="1" applyFill="1" applyBorder="1" applyAlignment="1">
      <alignment horizontal="center" vertical="center" textRotation="255" wrapText="1"/>
    </xf>
    <xf numFmtId="0" fontId="0" fillId="0" borderId="5" xfId="0" applyFont="1" applyBorder="1" applyAlignment="1">
      <alignment horizontal="left" vertical="center" wrapText="1"/>
    </xf>
    <xf numFmtId="0" fontId="0" fillId="0" borderId="17"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8" fillId="5" borderId="29" xfId="0" applyFont="1" applyFill="1" applyBorder="1" applyAlignment="1">
      <alignment horizontal="left" vertical="center" wrapText="1"/>
    </xf>
    <xf numFmtId="0" fontId="28" fillId="5" borderId="30" xfId="0" applyFont="1" applyFill="1" applyBorder="1" applyAlignment="1">
      <alignment horizontal="left" vertical="center" wrapText="1"/>
    </xf>
    <xf numFmtId="0" fontId="28" fillId="5" borderId="31" xfId="0" applyFont="1" applyFill="1" applyBorder="1" applyAlignment="1">
      <alignment horizontal="left" vertical="center" wrapText="1"/>
    </xf>
    <xf numFmtId="49" fontId="0" fillId="0" borderId="0" xfId="0" applyNumberFormat="1" applyFont="1" applyAlignment="1">
      <alignment horizontal="left" vertical="center"/>
    </xf>
    <xf numFmtId="180" fontId="25" fillId="2" borderId="0" xfId="0" applyNumberFormat="1" applyFont="1" applyFill="1" applyAlignment="1" applyProtection="1">
      <alignment horizontal="right" vertical="center"/>
    </xf>
    <xf numFmtId="180" fontId="25" fillId="0" borderId="0" xfId="0" applyNumberFormat="1" applyFont="1" applyAlignment="1" applyProtection="1">
      <alignment vertical="center"/>
    </xf>
    <xf numFmtId="0" fontId="25" fillId="2" borderId="0" xfId="0" applyFont="1" applyFill="1" applyAlignment="1" applyProtection="1">
      <alignment horizontal="left" vertical="center" shrinkToFit="1"/>
    </xf>
    <xf numFmtId="0" fontId="25" fillId="2" borderId="0" xfId="0" applyFont="1" applyFill="1" applyAlignment="1" applyProtection="1">
      <alignment horizontal="left" vertical="center"/>
    </xf>
    <xf numFmtId="0" fontId="71"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0" xfId="0" applyFont="1" applyBorder="1" applyAlignment="1" applyProtection="1">
      <alignment horizontal="left" vertical="center"/>
    </xf>
    <xf numFmtId="0" fontId="9" fillId="0" borderId="3"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 xfId="0" applyFont="1" applyBorder="1" applyAlignment="1" applyProtection="1">
      <alignment horizontal="center" vertical="center"/>
    </xf>
    <xf numFmtId="0" fontId="57" fillId="2" borderId="3" xfId="0" applyFont="1" applyFill="1" applyBorder="1" applyAlignment="1" applyProtection="1">
      <alignment horizontal="left" vertical="center"/>
    </xf>
    <xf numFmtId="0" fontId="57" fillId="2" borderId="10" xfId="0" applyFont="1" applyFill="1" applyBorder="1" applyAlignment="1" applyProtection="1">
      <alignment horizontal="left" vertical="center"/>
    </xf>
    <xf numFmtId="0" fontId="57" fillId="2" borderId="17" xfId="0" applyFont="1" applyFill="1" applyBorder="1" applyAlignment="1" applyProtection="1">
      <alignment horizontal="left" vertical="center"/>
    </xf>
    <xf numFmtId="0" fontId="57" fillId="2" borderId="6" xfId="0" applyFont="1" applyFill="1" applyBorder="1" applyAlignment="1" applyProtection="1">
      <alignment horizontal="left" vertical="center"/>
    </xf>
    <xf numFmtId="0" fontId="0" fillId="0" borderId="3"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4" xfId="0" applyFont="1" applyBorder="1" applyAlignment="1" applyProtection="1">
      <alignment horizontal="center" vertical="center"/>
    </xf>
    <xf numFmtId="176" fontId="25" fillId="2" borderId="1" xfId="0" applyNumberFormat="1" applyFont="1" applyFill="1" applyBorder="1" applyAlignment="1" applyProtection="1">
      <alignment horizontal="left" vertical="center"/>
    </xf>
    <xf numFmtId="176" fontId="25" fillId="2" borderId="3" xfId="0" applyNumberFormat="1" applyFont="1" applyFill="1" applyBorder="1" applyAlignment="1" applyProtection="1">
      <alignment horizontal="left" vertical="center"/>
    </xf>
    <xf numFmtId="176" fontId="0" fillId="0" borderId="3" xfId="0" applyNumberFormat="1" applyFont="1" applyFill="1" applyBorder="1" applyAlignment="1" applyProtection="1">
      <alignment horizontal="center" vertical="center"/>
    </xf>
    <xf numFmtId="176" fontId="0" fillId="0" borderId="10" xfId="0" applyNumberFormat="1"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Alignment="1" applyProtection="1">
      <alignment vertical="center"/>
    </xf>
    <xf numFmtId="0" fontId="23" fillId="12" borderId="3" xfId="6" applyFont="1" applyFill="1" applyBorder="1" applyAlignment="1" applyProtection="1">
      <alignment horizontal="center" vertical="center"/>
    </xf>
    <xf numFmtId="0" fontId="23" fillId="12" borderId="4" xfId="6" applyFont="1" applyFill="1" applyBorder="1" applyAlignment="1" applyProtection="1">
      <alignment horizontal="center" vertical="center"/>
    </xf>
    <xf numFmtId="0" fontId="21" fillId="0" borderId="3" xfId="0" applyFont="1" applyBorder="1" applyAlignment="1" applyProtection="1">
      <alignment horizontal="left" vertical="center" shrinkToFit="1"/>
    </xf>
    <xf numFmtId="0" fontId="21" fillId="0" borderId="10" xfId="0" applyFont="1" applyBorder="1" applyAlignment="1" applyProtection="1">
      <alignment horizontal="left" vertical="center" shrinkToFit="1"/>
    </xf>
    <xf numFmtId="0" fontId="21" fillId="0" borderId="4" xfId="0" applyFont="1" applyBorder="1" applyAlignment="1" applyProtection="1">
      <alignment horizontal="left" vertical="center" shrinkToFit="1"/>
    </xf>
    <xf numFmtId="0" fontId="57" fillId="2" borderId="5" xfId="0" applyFont="1" applyFill="1" applyBorder="1" applyAlignment="1" applyProtection="1">
      <alignment horizontal="center" vertical="center"/>
    </xf>
    <xf numFmtId="0" fontId="57" fillId="2" borderId="6" xfId="0" applyFont="1" applyFill="1" applyBorder="1" applyAlignment="1" applyProtection="1">
      <alignment horizontal="center" vertical="center"/>
    </xf>
    <xf numFmtId="0" fontId="57" fillId="2" borderId="17"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185" fontId="57" fillId="2" borderId="3" xfId="0" applyNumberFormat="1" applyFont="1" applyFill="1" applyBorder="1" applyAlignment="1" applyProtection="1">
      <alignment horizontal="center" vertical="center"/>
    </xf>
    <xf numFmtId="185" fontId="57" fillId="2" borderId="10" xfId="0" applyNumberFormat="1" applyFont="1" applyFill="1" applyBorder="1" applyAlignment="1" applyProtection="1">
      <alignment horizontal="center" vertical="center"/>
    </xf>
    <xf numFmtId="185" fontId="57" fillId="2" borderId="4" xfId="0" applyNumberFormat="1" applyFont="1" applyFill="1" applyBorder="1" applyAlignment="1" applyProtection="1">
      <alignment horizontal="center" vertical="center"/>
    </xf>
    <xf numFmtId="185" fontId="57" fillId="2" borderId="1" xfId="0" applyNumberFormat="1"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8" xfId="0" applyFont="1" applyBorder="1" applyAlignment="1" applyProtection="1">
      <alignment horizontal="center" vertical="center"/>
    </xf>
    <xf numFmtId="0" fontId="25" fillId="2" borderId="30" xfId="0" applyFont="1" applyFill="1" applyBorder="1" applyAlignment="1" applyProtection="1">
      <alignment horizontal="right" vertical="center" shrinkToFit="1"/>
    </xf>
    <xf numFmtId="0" fontId="25" fillId="2" borderId="33" xfId="0" applyFont="1" applyFill="1" applyBorder="1" applyAlignment="1" applyProtection="1">
      <alignment horizontal="center" vertical="center" shrinkToFit="1"/>
    </xf>
    <xf numFmtId="0" fontId="25" fillId="2" borderId="34" xfId="0" applyFont="1" applyFill="1" applyBorder="1" applyAlignment="1" applyProtection="1">
      <alignment horizontal="center" vertical="center" shrinkToFit="1"/>
    </xf>
    <xf numFmtId="0" fontId="0" fillId="2" borderId="33" xfId="0" applyFont="1" applyFill="1" applyBorder="1" applyAlignment="1" applyProtection="1">
      <alignment horizontal="center" vertical="center" shrinkToFit="1"/>
    </xf>
    <xf numFmtId="0" fontId="0" fillId="2" borderId="34" xfId="0" applyFont="1" applyFill="1" applyBorder="1" applyAlignment="1" applyProtection="1">
      <alignment horizontal="center" vertical="center" shrinkToFit="1"/>
    </xf>
    <xf numFmtId="0" fontId="0" fillId="2" borderId="30" xfId="0" applyFont="1" applyFill="1" applyBorder="1" applyAlignment="1" applyProtection="1">
      <alignment horizontal="right" vertical="center" shrinkToFit="1"/>
    </xf>
    <xf numFmtId="0" fontId="9" fillId="0" borderId="5"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3" xfId="0" applyFont="1" applyBorder="1" applyAlignment="1" applyProtection="1">
      <alignment horizontal="left" vertical="center"/>
    </xf>
    <xf numFmtId="0" fontId="9" fillId="0" borderId="10" xfId="0" applyFont="1" applyBorder="1" applyAlignment="1" applyProtection="1">
      <alignment horizontal="left" vertical="center"/>
    </xf>
    <xf numFmtId="0" fontId="0" fillId="0" borderId="1" xfId="0" applyFont="1" applyBorder="1" applyAlignment="1" applyProtection="1">
      <alignment horizontal="center" vertical="center"/>
    </xf>
    <xf numFmtId="178" fontId="0" fillId="0" borderId="7" xfId="0" applyNumberFormat="1" applyFont="1" applyBorder="1" applyAlignment="1" applyProtection="1">
      <alignment horizontal="center" vertical="center"/>
    </xf>
    <xf numFmtId="178" fontId="0" fillId="0" borderId="32" xfId="0" applyNumberFormat="1" applyFont="1" applyBorder="1" applyAlignment="1" applyProtection="1">
      <alignment horizontal="center" vertical="center"/>
    </xf>
    <xf numFmtId="178" fontId="0" fillId="0" borderId="8" xfId="0" applyNumberFormat="1"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5" xfId="0" applyFont="1" applyBorder="1" applyAlignment="1" applyProtection="1">
      <alignment horizontal="center" vertical="center"/>
    </xf>
    <xf numFmtId="0" fontId="25" fillId="2" borderId="33" xfId="0" applyFont="1" applyFill="1" applyBorder="1" applyAlignment="1" applyProtection="1">
      <alignment horizontal="center" vertical="center"/>
    </xf>
    <xf numFmtId="0" fontId="25" fillId="2" borderId="34" xfId="0" applyFont="1" applyFill="1" applyBorder="1" applyAlignment="1" applyProtection="1">
      <alignment horizontal="center" vertical="center"/>
    </xf>
    <xf numFmtId="0" fontId="0" fillId="0" borderId="10" xfId="0" applyFont="1" applyFill="1" applyBorder="1" applyAlignment="1" applyProtection="1">
      <alignment horizontal="left" vertical="center" wrapText="1"/>
    </xf>
    <xf numFmtId="178" fontId="0" fillId="0" borderId="3" xfId="0" applyNumberFormat="1" applyFont="1" applyBorder="1" applyAlignment="1" applyProtection="1">
      <alignment horizontal="center" vertical="center"/>
    </xf>
    <xf numFmtId="178" fontId="0" fillId="0" borderId="10" xfId="0" applyNumberFormat="1" applyFont="1" applyBorder="1" applyAlignment="1" applyProtection="1">
      <alignment horizontal="center" vertical="center"/>
    </xf>
    <xf numFmtId="178" fontId="0" fillId="0" borderId="4" xfId="0" applyNumberFormat="1" applyFont="1" applyBorder="1" applyAlignment="1" applyProtection="1">
      <alignment horizontal="center" vertical="center"/>
    </xf>
    <xf numFmtId="182" fontId="25" fillId="3" borderId="3" xfId="0" applyNumberFormat="1" applyFont="1" applyFill="1" applyBorder="1" applyAlignment="1" applyProtection="1">
      <alignment horizontal="center" vertical="center"/>
    </xf>
    <xf numFmtId="182" fontId="25" fillId="3" borderId="10" xfId="0" applyNumberFormat="1" applyFont="1" applyFill="1" applyBorder="1" applyAlignment="1" applyProtection="1">
      <alignment horizontal="center" vertical="center"/>
    </xf>
    <xf numFmtId="182" fontId="25" fillId="3" borderId="4" xfId="0" applyNumberFormat="1" applyFont="1" applyFill="1" applyBorder="1" applyAlignment="1" applyProtection="1">
      <alignment horizontal="center" vertical="center"/>
    </xf>
    <xf numFmtId="38" fontId="26" fillId="3" borderId="7" xfId="1" applyNumberFormat="1" applyFont="1" applyFill="1" applyBorder="1" applyAlignment="1" applyProtection="1">
      <alignment horizontal="right" vertical="center"/>
    </xf>
    <xf numFmtId="38" fontId="26" fillId="3" borderId="32" xfId="1" applyNumberFormat="1" applyFont="1" applyFill="1" applyBorder="1" applyAlignment="1" applyProtection="1">
      <alignment horizontal="right" vertical="center"/>
    </xf>
    <xf numFmtId="38" fontId="26" fillId="3" borderId="8" xfId="1" applyNumberFormat="1" applyFont="1" applyFill="1" applyBorder="1" applyAlignment="1" applyProtection="1">
      <alignment horizontal="right" vertical="center"/>
    </xf>
    <xf numFmtId="0" fontId="0" fillId="0" borderId="3"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47" fillId="0" borderId="3"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47" fillId="0" borderId="4" xfId="0" applyFont="1" applyFill="1" applyBorder="1" applyAlignment="1" applyProtection="1">
      <alignment horizontal="center" vertical="center" wrapText="1"/>
    </xf>
    <xf numFmtId="0" fontId="6" fillId="13" borderId="3" xfId="0" applyFont="1" applyFill="1" applyBorder="1" applyAlignment="1" applyProtection="1">
      <alignment horizontal="center" vertical="center"/>
    </xf>
    <xf numFmtId="0" fontId="6" fillId="13" borderId="10" xfId="0" applyFont="1" applyFill="1" applyBorder="1" applyAlignment="1" applyProtection="1">
      <alignment horizontal="center" vertical="center"/>
    </xf>
    <xf numFmtId="0" fontId="6" fillId="13" borderId="4" xfId="0" applyFont="1" applyFill="1" applyBorder="1" applyAlignment="1" applyProtection="1">
      <alignment horizontal="center" vertical="center"/>
    </xf>
    <xf numFmtId="184" fontId="70" fillId="13" borderId="3" xfId="0" applyNumberFormat="1" applyFont="1" applyFill="1" applyBorder="1" applyAlignment="1" applyProtection="1">
      <alignment horizontal="left" vertical="center" shrinkToFit="1"/>
    </xf>
    <xf numFmtId="184" fontId="70" fillId="13" borderId="10" xfId="0" applyNumberFormat="1" applyFont="1" applyFill="1" applyBorder="1" applyAlignment="1" applyProtection="1">
      <alignment horizontal="left" vertical="center" shrinkToFit="1"/>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10"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38" fontId="0" fillId="0" borderId="3" xfId="1" applyFont="1" applyFill="1" applyBorder="1" applyAlignment="1" applyProtection="1">
      <alignment horizontal="center" vertical="center"/>
    </xf>
    <xf numFmtId="38" fontId="0" fillId="0" borderId="10" xfId="1" applyFont="1" applyFill="1" applyBorder="1" applyAlignment="1" applyProtection="1">
      <alignment horizontal="center" vertical="center"/>
    </xf>
    <xf numFmtId="185" fontId="25" fillId="2" borderId="3" xfId="0" applyNumberFormat="1" applyFont="1" applyFill="1" applyBorder="1" applyAlignment="1" applyProtection="1">
      <alignment horizontal="center" vertical="center"/>
    </xf>
    <xf numFmtId="185" fontId="25" fillId="2" borderId="10" xfId="0" applyNumberFormat="1" applyFont="1" applyFill="1" applyBorder="1" applyAlignment="1" applyProtection="1">
      <alignment horizontal="center" vertical="center"/>
    </xf>
    <xf numFmtId="185" fontId="25" fillId="2" borderId="4" xfId="0" applyNumberFormat="1" applyFont="1" applyFill="1"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25" fillId="2" borderId="5"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38" fontId="25" fillId="2" borderId="3" xfId="1" applyFont="1" applyFill="1" applyBorder="1" applyAlignment="1" applyProtection="1">
      <alignment horizontal="center" vertical="center"/>
    </xf>
    <xf numFmtId="38" fontId="25" fillId="2" borderId="10" xfId="1" applyFont="1" applyFill="1" applyBorder="1" applyAlignment="1" applyProtection="1">
      <alignment horizontal="center" vertical="center"/>
    </xf>
    <xf numFmtId="0" fontId="23"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7" xfId="0" applyFont="1" applyBorder="1" applyAlignment="1" applyProtection="1">
      <alignment horizontal="left" vertical="center"/>
    </xf>
    <xf numFmtId="0" fontId="9" fillId="0" borderId="6" xfId="0" applyFont="1" applyBorder="1" applyAlignment="1" applyProtection="1">
      <alignment horizontal="left" vertical="center"/>
    </xf>
    <xf numFmtId="0" fontId="6" fillId="0" borderId="3"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73" fillId="0" borderId="3" xfId="0" applyFont="1" applyBorder="1" applyAlignment="1" applyProtection="1">
      <alignment horizontal="left" vertical="center" wrapText="1"/>
    </xf>
    <xf numFmtId="0" fontId="73" fillId="0" borderId="10" xfId="0" applyFont="1" applyBorder="1" applyAlignment="1" applyProtection="1">
      <alignment horizontal="left" vertical="center" wrapText="1"/>
    </xf>
    <xf numFmtId="0" fontId="73" fillId="0" borderId="4" xfId="0" applyFont="1" applyBorder="1" applyAlignment="1" applyProtection="1">
      <alignment horizontal="left" vertical="center" wrapText="1"/>
    </xf>
    <xf numFmtId="0" fontId="23" fillId="0" borderId="3"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4" xfId="0" applyFont="1" applyBorder="1" applyAlignment="1" applyProtection="1">
      <alignment horizontal="center" vertical="center"/>
    </xf>
    <xf numFmtId="0" fontId="50" fillId="0" borderId="3" xfId="0" applyFont="1" applyBorder="1" applyAlignment="1" applyProtection="1">
      <alignment horizontal="left" vertical="center" wrapText="1"/>
    </xf>
    <xf numFmtId="0" fontId="50" fillId="0" borderId="10" xfId="0" applyFont="1" applyBorder="1" applyAlignment="1" applyProtection="1">
      <alignment horizontal="left" vertical="center"/>
    </xf>
    <xf numFmtId="0" fontId="50" fillId="0" borderId="4" xfId="0" applyFont="1" applyBorder="1" applyAlignment="1" applyProtection="1">
      <alignment horizontal="left" vertical="center"/>
    </xf>
    <xf numFmtId="0" fontId="9" fillId="14" borderId="3" xfId="0" applyFont="1" applyFill="1" applyBorder="1" applyAlignment="1" applyProtection="1">
      <alignment horizontal="center" vertical="center" shrinkToFit="1"/>
    </xf>
    <xf numFmtId="0" fontId="9" fillId="14" borderId="10" xfId="0" applyFont="1" applyFill="1" applyBorder="1" applyAlignment="1" applyProtection="1">
      <alignment horizontal="center" vertical="center" shrinkToFit="1"/>
    </xf>
    <xf numFmtId="0" fontId="9" fillId="14" borderId="4" xfId="0" applyFont="1" applyFill="1" applyBorder="1" applyAlignment="1" applyProtection="1">
      <alignment horizontal="center" vertical="center" shrinkToFit="1"/>
    </xf>
    <xf numFmtId="0" fontId="73" fillId="14" borderId="3" xfId="0" applyFont="1" applyFill="1" applyBorder="1" applyAlignment="1" applyProtection="1">
      <alignment horizontal="left" vertical="center" wrapText="1"/>
    </xf>
    <xf numFmtId="0" fontId="73" fillId="14" borderId="10" xfId="0" applyFont="1" applyFill="1" applyBorder="1" applyAlignment="1" applyProtection="1">
      <alignment horizontal="left" vertical="center" wrapText="1"/>
    </xf>
    <xf numFmtId="0" fontId="73" fillId="14" borderId="4" xfId="0" applyFont="1" applyFill="1" applyBorder="1" applyAlignment="1" applyProtection="1">
      <alignment horizontal="left" vertical="center" wrapText="1"/>
    </xf>
    <xf numFmtId="0" fontId="6" fillId="14" borderId="3"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xf>
    <xf numFmtId="0" fontId="6" fillId="14" borderId="4"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xf>
    <xf numFmtId="0" fontId="10" fillId="3" borderId="32"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56" fillId="3" borderId="5" xfId="0" applyFont="1" applyFill="1" applyBorder="1" applyAlignment="1" applyProtection="1">
      <alignment horizontal="center" vertical="center"/>
    </xf>
    <xf numFmtId="0" fontId="56" fillId="3" borderId="2" xfId="0" applyFont="1" applyFill="1" applyBorder="1" applyAlignment="1" applyProtection="1">
      <alignment horizontal="center" vertical="center"/>
    </xf>
    <xf numFmtId="0" fontId="56" fillId="3" borderId="15"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56" fillId="3" borderId="17" xfId="0" applyFont="1" applyFill="1" applyBorder="1" applyAlignment="1" applyProtection="1">
      <alignment horizontal="center" vertical="center"/>
    </xf>
    <xf numFmtId="0" fontId="56" fillId="3" borderId="0" xfId="0" applyFont="1" applyFill="1" applyBorder="1" applyAlignment="1" applyProtection="1">
      <alignment horizontal="center" vertical="center"/>
    </xf>
    <xf numFmtId="0" fontId="56" fillId="3"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8" fillId="0" borderId="3"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9" fillId="0" borderId="9"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183" fontId="9" fillId="3" borderId="3" xfId="0" applyNumberFormat="1" applyFont="1" applyFill="1" applyBorder="1" applyAlignment="1" applyProtection="1">
      <alignment horizontal="center" vertical="center"/>
    </xf>
    <xf numFmtId="183" fontId="9" fillId="3" borderId="4" xfId="0" applyNumberFormat="1" applyFont="1" applyFill="1" applyBorder="1" applyAlignment="1" applyProtection="1">
      <alignment horizontal="center" vertical="center"/>
    </xf>
    <xf numFmtId="183" fontId="9" fillId="3" borderId="10" xfId="0" applyNumberFormat="1" applyFont="1" applyFill="1" applyBorder="1" applyAlignment="1" applyProtection="1">
      <alignment horizontal="center" vertical="center"/>
    </xf>
    <xf numFmtId="182" fontId="10" fillId="3" borderId="3" xfId="0" applyNumberFormat="1" applyFont="1" applyFill="1" applyBorder="1" applyAlignment="1" applyProtection="1">
      <alignment horizontal="center" vertical="center"/>
    </xf>
    <xf numFmtId="182" fontId="10" fillId="3" borderId="10" xfId="0" applyNumberFormat="1" applyFont="1" applyFill="1" applyBorder="1" applyAlignment="1" applyProtection="1">
      <alignment horizontal="center" vertical="center"/>
    </xf>
    <xf numFmtId="182" fontId="10" fillId="3" borderId="4" xfId="0" applyNumberFormat="1" applyFont="1" applyFill="1" applyBorder="1" applyAlignment="1" applyProtection="1">
      <alignment horizontal="center" vertical="center"/>
    </xf>
    <xf numFmtId="182" fontId="10" fillId="3" borderId="5" xfId="0" applyNumberFormat="1" applyFont="1" applyFill="1" applyBorder="1" applyAlignment="1" applyProtection="1">
      <alignment horizontal="right" vertical="center" wrapText="1"/>
    </xf>
    <xf numFmtId="182" fontId="10" fillId="3" borderId="17" xfId="0" applyNumberFormat="1" applyFont="1" applyFill="1" applyBorder="1" applyAlignment="1" applyProtection="1">
      <alignment horizontal="right" vertical="center" wrapText="1"/>
    </xf>
    <xf numFmtId="182" fontId="10" fillId="3" borderId="6" xfId="0" applyNumberFormat="1" applyFont="1" applyFill="1" applyBorder="1" applyAlignment="1" applyProtection="1">
      <alignment horizontal="right" vertical="center" wrapText="1"/>
    </xf>
    <xf numFmtId="182" fontId="10" fillId="3" borderId="2" xfId="0" applyNumberFormat="1" applyFont="1" applyFill="1" applyBorder="1" applyAlignment="1" applyProtection="1">
      <alignment horizontal="right" vertical="center" wrapText="1"/>
    </xf>
    <xf numFmtId="182" fontId="10" fillId="3" borderId="0" xfId="0" applyNumberFormat="1" applyFont="1" applyFill="1" applyBorder="1" applyAlignment="1" applyProtection="1">
      <alignment horizontal="right" vertical="center" wrapText="1"/>
    </xf>
    <xf numFmtId="182" fontId="10" fillId="3" borderId="14" xfId="0" applyNumberFormat="1" applyFont="1" applyFill="1" applyBorder="1" applyAlignment="1" applyProtection="1">
      <alignment horizontal="right" vertical="center" wrapText="1"/>
    </xf>
    <xf numFmtId="182" fontId="10" fillId="3" borderId="15" xfId="0" applyNumberFormat="1" applyFont="1" applyFill="1" applyBorder="1" applyAlignment="1" applyProtection="1">
      <alignment horizontal="right" vertical="center" wrapText="1"/>
    </xf>
    <xf numFmtId="182" fontId="10" fillId="3" borderId="9" xfId="0" applyNumberFormat="1" applyFont="1" applyFill="1" applyBorder="1" applyAlignment="1" applyProtection="1">
      <alignment horizontal="right" vertical="center" wrapText="1"/>
    </xf>
    <xf numFmtId="182" fontId="10" fillId="3" borderId="16" xfId="0" applyNumberFormat="1" applyFont="1" applyFill="1" applyBorder="1" applyAlignment="1" applyProtection="1">
      <alignment horizontal="right" vertical="center" wrapText="1"/>
    </xf>
    <xf numFmtId="0" fontId="0" fillId="2" borderId="5" xfId="0" applyFont="1" applyFill="1" applyBorder="1" applyAlignment="1" applyProtection="1">
      <alignment horizontal="left" vertical="center" wrapText="1"/>
    </xf>
    <xf numFmtId="0" fontId="0" fillId="2" borderId="17" xfId="0"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2"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2" borderId="14" xfId="0" applyFont="1" applyFill="1" applyBorder="1" applyAlignment="1" applyProtection="1">
      <alignment horizontal="left" vertical="center" wrapText="1"/>
    </xf>
    <xf numFmtId="0" fontId="0" fillId="2" borderId="15"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wrapText="1"/>
    </xf>
    <xf numFmtId="0" fontId="0" fillId="2" borderId="16" xfId="0" applyFont="1" applyFill="1" applyBorder="1" applyAlignment="1" applyProtection="1">
      <alignment horizontal="left" vertical="center" wrapText="1"/>
    </xf>
    <xf numFmtId="0" fontId="25" fillId="2" borderId="36" xfId="0" applyFont="1" applyFill="1" applyBorder="1" applyAlignment="1" applyProtection="1">
      <alignment horizontal="center" vertical="center" shrinkToFit="1"/>
    </xf>
    <xf numFmtId="0" fontId="25" fillId="2" borderId="37" xfId="0" applyFont="1" applyFill="1" applyBorder="1" applyAlignment="1" applyProtection="1">
      <alignment horizontal="center" vertical="center" shrinkToFit="1"/>
    </xf>
    <xf numFmtId="0" fontId="5" fillId="2" borderId="36" xfId="0" applyFont="1" applyFill="1" applyBorder="1" applyAlignment="1" applyProtection="1">
      <alignment horizontal="right" vertical="center"/>
    </xf>
    <xf numFmtId="0" fontId="5" fillId="2" borderId="38" xfId="0" applyFont="1" applyFill="1" applyBorder="1" applyAlignment="1" applyProtection="1">
      <alignment horizontal="right" vertical="center"/>
    </xf>
    <xf numFmtId="0" fontId="0" fillId="2" borderId="36" xfId="0" applyFont="1" applyFill="1" applyBorder="1" applyAlignment="1" applyProtection="1">
      <alignment horizontal="center" vertical="center" shrinkToFit="1"/>
    </xf>
    <xf numFmtId="0" fontId="0" fillId="2" borderId="37" xfId="0" applyFont="1" applyFill="1" applyBorder="1" applyAlignment="1" applyProtection="1">
      <alignment horizontal="center" vertical="center" shrinkToFit="1"/>
    </xf>
    <xf numFmtId="0" fontId="0" fillId="6" borderId="3" xfId="0" applyFont="1" applyFill="1" applyBorder="1" applyAlignment="1" applyProtection="1">
      <alignment horizontal="center" vertical="center"/>
    </xf>
    <xf numFmtId="0" fontId="0" fillId="6" borderId="10" xfId="0" applyFont="1" applyFill="1" applyBorder="1" applyAlignment="1" applyProtection="1">
      <alignment horizontal="center" vertical="center"/>
    </xf>
    <xf numFmtId="0" fontId="0" fillId="6" borderId="4" xfId="0" applyFont="1" applyFill="1" applyBorder="1" applyAlignment="1" applyProtection="1">
      <alignment horizontal="center" vertical="center"/>
    </xf>
    <xf numFmtId="0" fontId="0" fillId="6" borderId="3"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shrinkToFit="1"/>
    </xf>
    <xf numFmtId="0" fontId="0" fillId="2" borderId="14" xfId="0" applyFont="1" applyFill="1" applyBorder="1" applyAlignment="1" applyProtection="1">
      <alignment horizontal="center" vertical="center" shrinkToFit="1"/>
    </xf>
    <xf numFmtId="0" fontId="5" fillId="2" borderId="15" xfId="0" applyFont="1" applyFill="1" applyBorder="1" applyAlignment="1" applyProtection="1">
      <alignment horizontal="right" vertical="center"/>
    </xf>
    <xf numFmtId="0" fontId="5" fillId="2" borderId="9"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25" fillId="2" borderId="5" xfId="0" applyFont="1" applyFill="1" applyBorder="1" applyAlignment="1" applyProtection="1">
      <alignment horizontal="center" vertical="center" shrinkToFit="1"/>
    </xf>
    <xf numFmtId="0" fontId="25" fillId="2" borderId="6" xfId="0" applyFont="1" applyFill="1" applyBorder="1" applyAlignment="1" applyProtection="1">
      <alignment horizontal="center" vertical="center" shrinkToFit="1"/>
    </xf>
    <xf numFmtId="0" fontId="5" fillId="2" borderId="5" xfId="0" applyFont="1" applyFill="1" applyBorder="1" applyAlignment="1" applyProtection="1">
      <alignment horizontal="right" vertical="center"/>
    </xf>
    <xf numFmtId="0" fontId="5" fillId="2" borderId="17" xfId="0" applyFont="1" applyFill="1" applyBorder="1" applyAlignment="1" applyProtection="1">
      <alignment horizontal="right" vertical="center"/>
    </xf>
    <xf numFmtId="0" fontId="0" fillId="2" borderId="5" xfId="0" applyFont="1" applyFill="1" applyBorder="1" applyAlignment="1" applyProtection="1">
      <alignment horizontal="center" vertical="center" shrinkToFit="1"/>
    </xf>
    <xf numFmtId="0" fontId="0" fillId="2" borderId="6" xfId="0" applyFont="1" applyFill="1" applyBorder="1" applyAlignment="1" applyProtection="1">
      <alignment horizontal="center" vertical="center" shrinkToFit="1"/>
    </xf>
    <xf numFmtId="0" fontId="23" fillId="0" borderId="1" xfId="0" applyFont="1" applyFill="1" applyBorder="1" applyAlignment="1" applyProtection="1">
      <alignment horizontal="center" vertical="center"/>
    </xf>
    <xf numFmtId="0" fontId="21" fillId="0" borderId="4" xfId="0" applyFont="1" applyFill="1" applyBorder="1" applyAlignment="1" applyProtection="1">
      <alignment horizontal="left" vertical="center"/>
    </xf>
    <xf numFmtId="0" fontId="21" fillId="0" borderId="1" xfId="0" applyFont="1" applyFill="1" applyBorder="1" applyAlignment="1" applyProtection="1">
      <alignment horizontal="left" vertical="center"/>
    </xf>
    <xf numFmtId="176" fontId="0" fillId="0" borderId="1" xfId="0" applyNumberFormat="1" applyFont="1" applyFill="1" applyBorder="1" applyAlignment="1" applyProtection="1">
      <alignment horizontal="center" vertical="center"/>
    </xf>
    <xf numFmtId="0" fontId="0" fillId="2" borderId="15" xfId="0" applyFont="1" applyFill="1" applyBorder="1" applyAlignment="1" applyProtection="1">
      <alignment horizontal="center" vertical="center" shrinkToFit="1"/>
    </xf>
    <xf numFmtId="0" fontId="0" fillId="2" borderId="16" xfId="0" applyFont="1" applyFill="1" applyBorder="1" applyAlignment="1" applyProtection="1">
      <alignment horizontal="center" vertical="center" shrinkToFit="1"/>
    </xf>
    <xf numFmtId="38" fontId="40" fillId="3" borderId="1" xfId="1" applyFont="1"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6" fillId="6" borderId="3" xfId="0" applyFont="1" applyFill="1" applyBorder="1" applyAlignment="1" applyProtection="1">
      <alignment horizontal="center" vertical="center" shrinkToFit="1"/>
    </xf>
    <xf numFmtId="0" fontId="6" fillId="6" borderId="4" xfId="0" applyFont="1" applyFill="1" applyBorder="1" applyAlignment="1" applyProtection="1">
      <alignment horizontal="center" vertical="center" shrinkToFit="1"/>
    </xf>
    <xf numFmtId="0" fontId="5" fillId="6" borderId="3" xfId="0"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0" fontId="39" fillId="6" borderId="1" xfId="0" applyFont="1" applyFill="1" applyBorder="1" applyAlignment="1" applyProtection="1">
      <alignment horizontal="center" vertical="center" wrapText="1"/>
    </xf>
    <xf numFmtId="0" fontId="39" fillId="6" borderId="1" xfId="0" applyFont="1" applyFill="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xf>
    <xf numFmtId="181" fontId="25" fillId="2" borderId="1" xfId="0" applyNumberFormat="1" applyFont="1" applyFill="1" applyBorder="1" applyAlignment="1" applyProtection="1">
      <alignment horizontal="right" vertical="center"/>
    </xf>
    <xf numFmtId="181" fontId="0" fillId="2" borderId="1" xfId="0" applyNumberFormat="1" applyFont="1" applyFill="1" applyBorder="1" applyAlignment="1" applyProtection="1">
      <alignment horizontal="right" vertical="center"/>
    </xf>
    <xf numFmtId="181" fontId="0" fillId="3" borderId="3" xfId="0" applyNumberFormat="1" applyFont="1" applyFill="1" applyBorder="1" applyAlignment="1" applyProtection="1">
      <alignment horizontal="right" vertical="center"/>
    </xf>
    <xf numFmtId="181" fontId="0" fillId="3" borderId="4" xfId="0" applyNumberFormat="1" applyFont="1" applyFill="1" applyBorder="1" applyAlignment="1" applyProtection="1">
      <alignment horizontal="right"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 xfId="0" applyFont="1" applyFill="1" applyBorder="1" applyAlignment="1" applyProtection="1">
      <alignment horizontal="center" vertical="center"/>
      <protection locked="0"/>
    </xf>
    <xf numFmtId="181" fontId="0" fillId="2" borderId="1" xfId="0" applyNumberFormat="1"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181" fontId="25" fillId="2" borderId="1" xfId="0" applyNumberFormat="1" applyFont="1" applyFill="1" applyBorder="1" applyAlignment="1" applyProtection="1">
      <alignment horizontal="right" vertical="center"/>
      <protection locked="0"/>
    </xf>
    <xf numFmtId="0" fontId="4" fillId="6" borderId="1" xfId="0" applyFont="1" applyFill="1" applyBorder="1" applyAlignment="1" applyProtection="1">
      <alignment horizontal="center" vertical="center"/>
    </xf>
    <xf numFmtId="0" fontId="0" fillId="2" borderId="5" xfId="0" applyFont="1" applyFill="1" applyBorder="1" applyAlignment="1" applyProtection="1">
      <alignment horizontal="left" vertical="center" wrapText="1"/>
      <protection locked="0"/>
    </xf>
    <xf numFmtId="0" fontId="0" fillId="2" borderId="17"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2" borderId="9"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center" vertical="center" shrinkToFit="1"/>
      <protection locked="0"/>
    </xf>
    <xf numFmtId="0" fontId="0" fillId="2" borderId="37" xfId="0" applyFont="1" applyFill="1" applyBorder="1" applyAlignment="1" applyProtection="1">
      <alignment horizontal="center" vertical="center" shrinkToFit="1"/>
      <protection locked="0"/>
    </xf>
    <xf numFmtId="0" fontId="10" fillId="2" borderId="36" xfId="0" applyFont="1" applyFill="1" applyBorder="1" applyAlignment="1" applyProtection="1">
      <alignment horizontal="right" vertical="center"/>
      <protection locked="0"/>
    </xf>
    <xf numFmtId="0" fontId="10" fillId="2" borderId="38" xfId="0" applyFont="1" applyFill="1" applyBorder="1" applyAlignment="1" applyProtection="1">
      <alignment horizontal="right" vertical="center"/>
      <protection locked="0"/>
    </xf>
    <xf numFmtId="0" fontId="10" fillId="2" borderId="38" xfId="0" applyFont="1" applyFill="1" applyBorder="1" applyAlignment="1" applyProtection="1">
      <alignment horizontal="right" vertical="center"/>
    </xf>
    <xf numFmtId="0" fontId="0" fillId="2" borderId="15" xfId="0" applyFont="1" applyFill="1" applyBorder="1" applyAlignment="1" applyProtection="1">
      <alignment horizontal="center" vertical="center" shrinkToFit="1"/>
      <protection locked="0"/>
    </xf>
    <xf numFmtId="0" fontId="0" fillId="2" borderId="16"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right" vertical="center"/>
      <protection locked="0"/>
    </xf>
    <xf numFmtId="0" fontId="10" fillId="2" borderId="9" xfId="0" applyFont="1" applyFill="1" applyBorder="1" applyAlignment="1" applyProtection="1">
      <alignment horizontal="right" vertical="center"/>
      <protection locked="0"/>
    </xf>
    <xf numFmtId="0" fontId="10" fillId="2" borderId="9" xfId="0" applyFont="1" applyFill="1" applyBorder="1" applyAlignment="1" applyProtection="1">
      <alignment horizontal="right" vertical="center"/>
    </xf>
    <xf numFmtId="0" fontId="0" fillId="2" borderId="5"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right" vertical="center"/>
      <protection locked="0"/>
    </xf>
    <xf numFmtId="0" fontId="10" fillId="2" borderId="17" xfId="0" applyFont="1" applyFill="1" applyBorder="1" applyAlignment="1" applyProtection="1">
      <alignment horizontal="right" vertical="center"/>
      <protection locked="0"/>
    </xf>
    <xf numFmtId="0" fontId="10" fillId="2" borderId="17" xfId="0" applyFont="1" applyFill="1" applyBorder="1" applyAlignment="1" applyProtection="1">
      <alignment horizontal="right" vertical="center"/>
    </xf>
    <xf numFmtId="0" fontId="0" fillId="2" borderId="2" xfId="0" applyFont="1" applyFill="1" applyBorder="1" applyAlignment="1" applyProtection="1">
      <alignment horizontal="center" vertical="center" shrinkToFit="1"/>
      <protection locked="0"/>
    </xf>
    <xf numFmtId="0" fontId="0" fillId="2" borderId="14"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right" vertical="center"/>
    </xf>
    <xf numFmtId="0" fontId="10" fillId="2" borderId="7" xfId="0" applyFont="1" applyFill="1" applyBorder="1" applyAlignment="1" applyProtection="1">
      <alignment horizontal="right" vertical="center"/>
      <protection locked="0"/>
    </xf>
    <xf numFmtId="0" fontId="10" fillId="2" borderId="32" xfId="0" applyFont="1" applyFill="1" applyBorder="1" applyAlignment="1" applyProtection="1">
      <alignment horizontal="right" vertical="center"/>
      <protection locked="0"/>
    </xf>
    <xf numFmtId="0" fontId="10" fillId="2" borderId="8" xfId="0" applyFont="1" applyFill="1" applyBorder="1" applyAlignment="1" applyProtection="1">
      <alignment horizontal="right" vertical="center"/>
      <protection locked="0"/>
    </xf>
    <xf numFmtId="183" fontId="9" fillId="3" borderId="3" xfId="0" applyNumberFormat="1" applyFont="1" applyFill="1" applyBorder="1" applyAlignment="1" applyProtection="1">
      <alignment horizontal="center" vertical="center"/>
      <protection locked="0"/>
    </xf>
    <xf numFmtId="183" fontId="9" fillId="3" borderId="4" xfId="0" applyNumberFormat="1" applyFont="1" applyFill="1" applyBorder="1" applyAlignment="1" applyProtection="1">
      <alignment horizontal="center" vertical="center"/>
      <protection locked="0"/>
    </xf>
    <xf numFmtId="183" fontId="9" fillId="3" borderId="10" xfId="0" applyNumberFormat="1" applyFont="1" applyFill="1" applyBorder="1" applyAlignment="1" applyProtection="1">
      <alignment horizontal="center" vertical="center"/>
      <protection locked="0"/>
    </xf>
    <xf numFmtId="0" fontId="58" fillId="2" borderId="7" xfId="0" applyFont="1" applyFill="1" applyBorder="1" applyAlignment="1" applyProtection="1">
      <alignment horizontal="center" vertical="center"/>
      <protection locked="0"/>
    </xf>
    <xf numFmtId="0" fontId="58" fillId="2" borderId="32" xfId="0" applyFont="1" applyFill="1" applyBorder="1" applyAlignment="1" applyProtection="1">
      <alignment horizontal="center" vertical="center"/>
      <protection locked="0"/>
    </xf>
    <xf numFmtId="0" fontId="58" fillId="2" borderId="8"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shrinkToFit="1"/>
      <protection locked="0"/>
    </xf>
    <xf numFmtId="0" fontId="25" fillId="2" borderId="6" xfId="0" applyFont="1" applyFill="1" applyBorder="1" applyAlignment="1" applyProtection="1">
      <alignment horizontal="center" vertical="center" shrinkToFit="1"/>
      <protection locked="0"/>
    </xf>
    <xf numFmtId="0" fontId="58" fillId="2" borderId="5" xfId="0" applyFont="1" applyFill="1" applyBorder="1" applyAlignment="1" applyProtection="1">
      <alignment horizontal="right" vertical="center"/>
      <protection locked="0"/>
    </xf>
    <xf numFmtId="0" fontId="58" fillId="2" borderId="17" xfId="0"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25" fillId="2" borderId="36" xfId="0" applyFont="1" applyFill="1" applyBorder="1" applyAlignment="1" applyProtection="1">
      <alignment horizontal="center" vertical="center" shrinkToFit="1"/>
      <protection locked="0"/>
    </xf>
    <xf numFmtId="0" fontId="25" fillId="2" borderId="37" xfId="0" applyFont="1" applyFill="1" applyBorder="1" applyAlignment="1" applyProtection="1">
      <alignment horizontal="center" vertical="center" shrinkToFit="1"/>
      <protection locked="0"/>
    </xf>
    <xf numFmtId="0" fontId="58" fillId="2" borderId="36" xfId="0" applyFont="1" applyFill="1" applyBorder="1" applyAlignment="1" applyProtection="1">
      <alignment horizontal="right" vertical="center"/>
      <protection locked="0"/>
    </xf>
    <xf numFmtId="0" fontId="58" fillId="2" borderId="38" xfId="0" applyFont="1" applyFill="1" applyBorder="1" applyAlignment="1" applyProtection="1">
      <alignment horizontal="right" vertical="center"/>
      <protection locked="0"/>
    </xf>
    <xf numFmtId="0" fontId="25" fillId="2" borderId="2" xfId="0" applyFont="1" applyFill="1" applyBorder="1" applyAlignment="1" applyProtection="1">
      <alignment horizontal="center" vertical="center" shrinkToFit="1"/>
      <protection locked="0"/>
    </xf>
    <xf numFmtId="0" fontId="25" fillId="2" borderId="14" xfId="0" applyFont="1" applyFill="1" applyBorder="1" applyAlignment="1" applyProtection="1">
      <alignment horizontal="center" vertical="center" shrinkToFit="1"/>
      <protection locked="0"/>
    </xf>
    <xf numFmtId="0" fontId="58" fillId="2" borderId="15" xfId="0" applyFont="1" applyFill="1" applyBorder="1" applyAlignment="1" applyProtection="1">
      <alignment horizontal="right" vertical="center"/>
      <protection locked="0"/>
    </xf>
    <xf numFmtId="0" fontId="58" fillId="2" borderId="9" xfId="0" applyFont="1" applyFill="1" applyBorder="1" applyAlignment="1" applyProtection="1">
      <alignment horizontal="right" vertical="center"/>
      <protection locked="0"/>
    </xf>
    <xf numFmtId="0" fontId="23" fillId="0" borderId="5"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17" xfId="0" applyFont="1" applyBorder="1" applyAlignment="1" applyProtection="1">
      <alignment horizontal="left" vertical="center"/>
    </xf>
    <xf numFmtId="0" fontId="23" fillId="0" borderId="6" xfId="0" applyFont="1" applyBorder="1" applyAlignment="1" applyProtection="1">
      <alignment horizontal="left" vertical="center"/>
    </xf>
    <xf numFmtId="0" fontId="25" fillId="2" borderId="3"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25" fillId="2" borderId="4" xfId="0" applyFont="1" applyFill="1" applyBorder="1" applyAlignment="1" applyProtection="1">
      <alignment horizontal="center" vertical="center"/>
      <protection locked="0"/>
    </xf>
    <xf numFmtId="38" fontId="0" fillId="0" borderId="3" xfId="1" applyFont="1" applyFill="1" applyBorder="1" applyAlignment="1" applyProtection="1">
      <alignment horizontal="center" vertical="center"/>
      <protection locked="0"/>
    </xf>
    <xf numFmtId="38" fontId="0" fillId="0" borderId="10" xfId="1" applyFont="1" applyFill="1" applyBorder="1" applyAlignment="1" applyProtection="1">
      <alignment horizontal="center" vertical="center"/>
      <protection locked="0"/>
    </xf>
    <xf numFmtId="56" fontId="25" fillId="2" borderId="3" xfId="0" applyNumberFormat="1" applyFont="1" applyFill="1" applyBorder="1" applyAlignment="1" applyProtection="1">
      <alignment horizontal="center" vertical="center"/>
      <protection locked="0"/>
    </xf>
    <xf numFmtId="56" fontId="25" fillId="2" borderId="10" xfId="0" applyNumberFormat="1" applyFont="1" applyFill="1" applyBorder="1" applyAlignment="1" applyProtection="1">
      <alignment horizontal="center" vertical="center"/>
      <protection locked="0"/>
    </xf>
    <xf numFmtId="0" fontId="0" fillId="0" borderId="32" xfId="0" applyFont="1" applyBorder="1" applyAlignment="1">
      <alignment horizontal="center" vertical="center"/>
    </xf>
    <xf numFmtId="0" fontId="0" fillId="0" borderId="8" xfId="0" applyFont="1" applyBorder="1" applyAlignment="1">
      <alignment horizontal="center" vertical="center"/>
    </xf>
    <xf numFmtId="0" fontId="25" fillId="2" borderId="30" xfId="0" applyFont="1" applyFill="1" applyBorder="1" applyAlignment="1" applyProtection="1">
      <alignment horizontal="right" vertical="center"/>
      <protection locked="0"/>
    </xf>
    <xf numFmtId="0" fontId="25" fillId="2" borderId="33" xfId="0" applyFont="1" applyFill="1" applyBorder="1" applyAlignment="1" applyProtection="1">
      <alignment horizontal="center" vertical="center"/>
      <protection locked="0"/>
    </xf>
    <xf numFmtId="0" fontId="25" fillId="2" borderId="34"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protection locked="0"/>
    </xf>
    <xf numFmtId="0" fontId="0" fillId="2" borderId="30" xfId="0" applyFont="1" applyFill="1" applyBorder="1" applyAlignment="1" applyProtection="1">
      <alignment horizontal="right" vertical="center"/>
      <protection locked="0"/>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25" fillId="2" borderId="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38" fontId="25" fillId="2" borderId="3" xfId="1" applyFont="1" applyFill="1" applyBorder="1" applyAlignment="1" applyProtection="1">
      <alignment horizontal="center" vertical="center"/>
      <protection locked="0"/>
    </xf>
    <xf numFmtId="38" fontId="25" fillId="2" borderId="10" xfId="1" applyFont="1" applyFill="1" applyBorder="1" applyAlignment="1" applyProtection="1">
      <alignment horizontal="center" vertical="center"/>
      <protection locked="0"/>
    </xf>
    <xf numFmtId="176" fontId="0" fillId="2" borderId="1" xfId="0" applyNumberFormat="1" applyFont="1" applyFill="1" applyBorder="1" applyAlignment="1" applyProtection="1">
      <alignment horizontal="left" vertical="center"/>
      <protection locked="0"/>
    </xf>
    <xf numFmtId="176" fontId="0" fillId="2" borderId="3"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23" fillId="0" borderId="3" xfId="0" applyFont="1" applyBorder="1" applyAlignment="1" applyProtection="1">
      <alignment horizontal="center" vertical="center" shrinkToFit="1"/>
    </xf>
    <xf numFmtId="0" fontId="23" fillId="0" borderId="10" xfId="0" applyFont="1" applyBorder="1" applyAlignment="1" applyProtection="1">
      <alignment horizontal="center" vertical="center" shrinkToFit="1"/>
    </xf>
    <xf numFmtId="0" fontId="57" fillId="2" borderId="5" xfId="0" applyFont="1" applyFill="1" applyBorder="1" applyAlignment="1" applyProtection="1">
      <alignment horizontal="center" vertical="center"/>
      <protection locked="0"/>
    </xf>
    <xf numFmtId="0" fontId="57" fillId="2" borderId="6" xfId="0" applyFont="1" applyFill="1" applyBorder="1" applyAlignment="1" applyProtection="1">
      <alignment horizontal="center" vertical="center"/>
      <protection locked="0"/>
    </xf>
    <xf numFmtId="0" fontId="57" fillId="2" borderId="17" xfId="0" applyFont="1" applyFill="1" applyBorder="1" applyAlignment="1" applyProtection="1">
      <alignment horizontal="center" vertical="center"/>
      <protection locked="0"/>
    </xf>
    <xf numFmtId="56" fontId="57" fillId="2" borderId="3" xfId="0" applyNumberFormat="1" applyFont="1" applyFill="1" applyBorder="1" applyAlignment="1" applyProtection="1">
      <alignment horizontal="center" vertical="center"/>
    </xf>
    <xf numFmtId="0" fontId="57" fillId="2" borderId="10" xfId="0" applyFont="1" applyFill="1" applyBorder="1" applyAlignment="1" applyProtection="1">
      <alignment horizontal="center" vertical="center"/>
    </xf>
    <xf numFmtId="0" fontId="57" fillId="2" borderId="4" xfId="0" applyFont="1" applyFill="1" applyBorder="1" applyAlignment="1" applyProtection="1">
      <alignment horizontal="center" vertical="center"/>
    </xf>
    <xf numFmtId="56" fontId="57" fillId="2" borderId="1" xfId="0" applyNumberFormat="1" applyFont="1" applyFill="1" applyBorder="1" applyAlignment="1" applyProtection="1">
      <alignment horizontal="center" vertical="center"/>
      <protection locked="0"/>
    </xf>
    <xf numFmtId="0" fontId="57" fillId="2" borderId="1" xfId="0" applyFont="1" applyFill="1" applyBorder="1" applyAlignment="1" applyProtection="1">
      <alignment horizontal="center" vertical="center"/>
      <protection locked="0"/>
    </xf>
    <xf numFmtId="49" fontId="0" fillId="2" borderId="0" xfId="0" applyNumberFormat="1" applyFont="1" applyFill="1" applyAlignment="1" applyProtection="1">
      <alignment horizontal="left" vertical="center"/>
      <protection locked="0"/>
    </xf>
    <xf numFmtId="0" fontId="25" fillId="2" borderId="0" xfId="0" applyFont="1" applyFill="1" applyAlignment="1" applyProtection="1">
      <alignment horizontal="left" vertical="center" shrinkToFit="1"/>
      <protection locked="0"/>
    </xf>
    <xf numFmtId="0" fontId="25" fillId="2" borderId="0" xfId="0" applyFont="1" applyFill="1" applyAlignment="1" applyProtection="1">
      <alignment horizontal="left" vertical="center"/>
      <protection locked="0"/>
    </xf>
    <xf numFmtId="0" fontId="7" fillId="0" borderId="0" xfId="0" applyFont="1" applyAlignment="1" applyProtection="1">
      <alignment horizontal="center" vertical="center"/>
    </xf>
    <xf numFmtId="0" fontId="6" fillId="0" borderId="0" xfId="0" applyFont="1" applyBorder="1" applyAlignment="1" applyProtection="1">
      <alignment horizontal="right" vertical="center"/>
    </xf>
    <xf numFmtId="0" fontId="6" fillId="0" borderId="14" xfId="0" applyFont="1" applyBorder="1" applyAlignment="1" applyProtection="1">
      <alignment horizontal="right" vertical="center"/>
    </xf>
    <xf numFmtId="0" fontId="6" fillId="0" borderId="0" xfId="0" applyFont="1" applyBorder="1" applyAlignment="1" applyProtection="1">
      <alignment horizontal="left" vertical="center"/>
    </xf>
    <xf numFmtId="0" fontId="9" fillId="2" borderId="3"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180" fontId="0" fillId="0" borderId="0" xfId="0" applyNumberFormat="1" applyFont="1" applyAlignment="1" applyProtection="1">
      <alignment horizontal="right" vertical="center"/>
    </xf>
    <xf numFmtId="0" fontId="25" fillId="0" borderId="0" xfId="0" applyFont="1" applyAlignment="1" applyProtection="1">
      <alignment horizontal="left" vertical="center" shrinkToFit="1"/>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13" fillId="0" borderId="0" xfId="0" applyFont="1" applyAlignment="1" applyProtection="1">
      <alignment horizontal="center" vertical="center"/>
    </xf>
    <xf numFmtId="0" fontId="12" fillId="0" borderId="3"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4"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23" xfId="0" applyFont="1" applyBorder="1" applyAlignment="1" applyProtection="1">
      <alignment horizontal="center" vertical="center"/>
    </xf>
    <xf numFmtId="0" fontId="25" fillId="0" borderId="21" xfId="0" applyFont="1" applyBorder="1" applyAlignment="1" applyProtection="1">
      <alignment horizontal="left" shrinkToFit="1"/>
    </xf>
    <xf numFmtId="0" fontId="25" fillId="0" borderId="22" xfId="0" applyFont="1" applyBorder="1" applyAlignment="1" applyProtection="1">
      <alignment horizontal="left" shrinkToFit="1"/>
    </xf>
    <xf numFmtId="0" fontId="25" fillId="0" borderId="23" xfId="0" applyFont="1" applyBorder="1" applyAlignment="1" applyProtection="1">
      <alignment horizontal="left" shrinkToFit="1"/>
    </xf>
    <xf numFmtId="0" fontId="0" fillId="0" borderId="2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25" fillId="0" borderId="24" xfId="0" applyFont="1" applyBorder="1" applyAlignment="1" applyProtection="1">
      <alignment vertical="center" wrapText="1"/>
    </xf>
    <xf numFmtId="0" fontId="25" fillId="0" borderId="25" xfId="0" applyFont="1" applyBorder="1" applyAlignment="1" applyProtection="1">
      <alignment vertical="center" wrapText="1"/>
    </xf>
    <xf numFmtId="0" fontId="25" fillId="0" borderId="26"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vertical="center" wrapText="1"/>
    </xf>
    <xf numFmtId="3" fontId="15" fillId="8" borderId="9" xfId="0" applyNumberFormat="1" applyFont="1" applyFill="1" applyBorder="1" applyAlignment="1" applyProtection="1">
      <alignment horizontal="center" vertical="center"/>
    </xf>
    <xf numFmtId="0" fontId="74" fillId="0" borderId="3" xfId="0" applyFont="1" applyBorder="1" applyAlignment="1" applyProtection="1">
      <alignment horizontal="center" vertical="center"/>
    </xf>
    <xf numFmtId="0" fontId="74" fillId="0" borderId="10" xfId="0" applyFont="1" applyBorder="1" applyAlignment="1" applyProtection="1">
      <alignment horizontal="center" vertical="center"/>
    </xf>
    <xf numFmtId="0" fontId="74" fillId="0" borderId="18" xfId="0" applyFont="1" applyBorder="1" applyAlignment="1" applyProtection="1">
      <alignment horizontal="center" vertical="center"/>
    </xf>
    <xf numFmtId="49" fontId="25" fillId="0" borderId="10" xfId="0" applyNumberFormat="1" applyFont="1" applyBorder="1" applyAlignment="1" applyProtection="1">
      <alignment horizontal="center" vertical="center"/>
    </xf>
    <xf numFmtId="49" fontId="25" fillId="0" borderId="4" xfId="0" applyNumberFormat="1" applyFont="1" applyBorder="1" applyAlignment="1" applyProtection="1">
      <alignment horizontal="center" vertical="center"/>
    </xf>
    <xf numFmtId="0" fontId="52" fillId="0" borderId="0" xfId="0" applyFont="1" applyBorder="1" applyAlignment="1" applyProtection="1">
      <alignment horizontal="center" vertical="center"/>
    </xf>
    <xf numFmtId="0" fontId="42" fillId="7" borderId="1" xfId="0" applyFont="1" applyFill="1" applyBorder="1" applyAlignment="1" applyProtection="1">
      <alignment horizontal="center" vertical="center" wrapText="1"/>
    </xf>
    <xf numFmtId="0" fontId="42" fillId="7" borderId="1" xfId="0" applyFont="1" applyFill="1" applyBorder="1" applyAlignment="1" applyProtection="1">
      <alignment horizontal="center" vertical="center"/>
    </xf>
    <xf numFmtId="0" fontId="21" fillId="7" borderId="1" xfId="0" applyFont="1" applyFill="1" applyBorder="1" applyAlignment="1" applyProtection="1">
      <alignment horizontal="center" vertical="center"/>
    </xf>
    <xf numFmtId="0" fontId="0" fillId="7" borderId="3"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7" borderId="4" xfId="0" applyFont="1" applyFill="1" applyBorder="1" applyAlignment="1" applyProtection="1">
      <alignment horizontal="center" vertical="center" wrapText="1"/>
    </xf>
    <xf numFmtId="0" fontId="61" fillId="7" borderId="1" xfId="0" applyFont="1" applyFill="1" applyBorder="1" applyAlignment="1" applyProtection="1">
      <alignment horizontal="center" vertical="center"/>
    </xf>
    <xf numFmtId="0" fontId="25" fillId="7" borderId="1" xfId="0" applyFont="1" applyFill="1" applyBorder="1" applyAlignment="1" applyProtection="1">
      <alignment horizontal="center" vertical="center"/>
    </xf>
    <xf numFmtId="38" fontId="62" fillId="7" borderId="3" xfId="1" applyFont="1" applyFill="1" applyBorder="1" applyAlignment="1" applyProtection="1">
      <alignment horizontal="right" vertical="center"/>
    </xf>
    <xf numFmtId="38" fontId="62" fillId="7" borderId="10" xfId="1" applyFont="1" applyFill="1" applyBorder="1" applyAlignment="1" applyProtection="1">
      <alignment horizontal="right" vertical="center"/>
    </xf>
    <xf numFmtId="38" fontId="62" fillId="7" borderId="4" xfId="1" applyFont="1" applyFill="1" applyBorder="1" applyAlignment="1" applyProtection="1">
      <alignment horizontal="right" vertical="center"/>
    </xf>
    <xf numFmtId="0" fontId="6" fillId="7" borderId="1" xfId="0"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38" fontId="19" fillId="7" borderId="3" xfId="1" applyFont="1" applyFill="1" applyBorder="1" applyAlignment="1" applyProtection="1">
      <alignment horizontal="right" vertical="center"/>
    </xf>
    <xf numFmtId="38" fontId="19" fillId="7" borderId="10" xfId="1" applyFont="1" applyFill="1" applyBorder="1" applyAlignment="1" applyProtection="1">
      <alignment horizontal="right" vertical="center"/>
    </xf>
    <xf numFmtId="38" fontId="19" fillId="7" borderId="4" xfId="1" applyFont="1" applyFill="1" applyBorder="1" applyAlignment="1" applyProtection="1">
      <alignment horizontal="right" vertical="center"/>
    </xf>
    <xf numFmtId="0" fontId="0" fillId="7" borderId="17" xfId="0" applyFont="1" applyFill="1" applyBorder="1" applyAlignment="1" applyProtection="1">
      <alignment horizontal="right" vertical="center"/>
    </xf>
    <xf numFmtId="38" fontId="19" fillId="8" borderId="0" xfId="1" applyFont="1" applyFill="1" applyBorder="1" applyAlignment="1" applyProtection="1">
      <alignment horizontal="right" vertical="center"/>
    </xf>
    <xf numFmtId="0" fontId="0" fillId="7" borderId="17" xfId="0" applyFont="1" applyFill="1" applyBorder="1" applyAlignment="1" applyProtection="1">
      <alignment horizontal="right" vertical="center"/>
      <protection locked="0"/>
    </xf>
    <xf numFmtId="0" fontId="6"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38" fontId="19" fillId="7" borderId="3" xfId="1" applyFont="1" applyFill="1" applyBorder="1" applyAlignment="1" applyProtection="1">
      <alignment horizontal="right" vertical="center"/>
      <protection locked="0"/>
    </xf>
    <xf numFmtId="38" fontId="19" fillId="7" borderId="10" xfId="1" applyFont="1" applyFill="1" applyBorder="1" applyAlignment="1" applyProtection="1">
      <alignment horizontal="right" vertical="center"/>
      <protection locked="0"/>
    </xf>
    <xf numFmtId="38" fontId="19" fillId="7" borderId="4" xfId="1" applyFont="1" applyFill="1" applyBorder="1" applyAlignment="1" applyProtection="1">
      <alignment horizontal="right" vertical="center"/>
      <protection locked="0"/>
    </xf>
    <xf numFmtId="0" fontId="52" fillId="0" borderId="0"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21" fillId="7" borderId="1" xfId="0" applyFont="1" applyFill="1" applyBorder="1" applyAlignment="1" applyProtection="1">
      <alignment horizontal="center" vertical="center"/>
      <protection locked="0"/>
    </xf>
    <xf numFmtId="0" fontId="0" fillId="7" borderId="3" xfId="0" applyFont="1" applyFill="1" applyBorder="1" applyAlignment="1" applyProtection="1">
      <alignment horizontal="center" vertical="center" wrapText="1"/>
      <protection locked="0"/>
    </xf>
    <xf numFmtId="0" fontId="0" fillId="7" borderId="10"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61" fillId="7" borderId="1" xfId="0" applyFont="1" applyFill="1" applyBorder="1" applyAlignment="1" applyProtection="1">
      <alignment horizontal="center" vertical="center"/>
      <protection locked="0"/>
    </xf>
    <xf numFmtId="0" fontId="25" fillId="7" borderId="1" xfId="0" applyFont="1" applyFill="1" applyBorder="1" applyAlignment="1" applyProtection="1">
      <alignment horizontal="center" vertical="center"/>
      <protection locked="0"/>
    </xf>
    <xf numFmtId="38" fontId="62" fillId="7" borderId="3" xfId="1" applyFont="1" applyFill="1" applyBorder="1" applyAlignment="1" applyProtection="1">
      <alignment horizontal="right" vertical="center"/>
      <protection locked="0"/>
    </xf>
    <xf numFmtId="38" fontId="62" fillId="7" borderId="10" xfId="1" applyFont="1" applyFill="1" applyBorder="1" applyAlignment="1" applyProtection="1">
      <alignment horizontal="right" vertical="center"/>
      <protection locked="0"/>
    </xf>
    <xf numFmtId="38" fontId="62" fillId="7" borderId="4" xfId="1" applyFont="1" applyFill="1" applyBorder="1" applyAlignment="1" applyProtection="1">
      <alignment horizontal="right"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25" fillId="0" borderId="21" xfId="0" applyFont="1" applyBorder="1" applyAlignment="1" applyProtection="1">
      <alignment horizontal="left" shrinkToFit="1"/>
      <protection locked="0"/>
    </xf>
    <xf numFmtId="0" fontId="25" fillId="0" borderId="22" xfId="0" applyFont="1" applyBorder="1" applyAlignment="1" applyProtection="1">
      <alignment horizontal="left" shrinkToFit="1"/>
      <protection locked="0"/>
    </xf>
    <xf numFmtId="0" fontId="25" fillId="0" borderId="23" xfId="0" applyFont="1" applyBorder="1" applyAlignment="1" applyProtection="1">
      <alignment horizontal="left" shrinkToFi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5" fillId="0" borderId="24" xfId="0" applyFont="1" applyBorder="1" applyAlignment="1" applyProtection="1">
      <alignment vertical="center" wrapText="1"/>
      <protection locked="0"/>
    </xf>
    <xf numFmtId="0" fontId="25" fillId="0" borderId="25" xfId="0" applyFont="1" applyBorder="1" applyAlignment="1" applyProtection="1">
      <alignment vertical="center" wrapText="1"/>
      <protection locked="0"/>
    </xf>
    <xf numFmtId="0" fontId="25" fillId="0" borderId="26"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5" fillId="0" borderId="4" xfId="0" applyNumberFormat="1"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25" fillId="0" borderId="0" xfId="0" applyFont="1" applyAlignment="1" applyProtection="1">
      <alignment horizontal="left" vertical="center" shrinkToFi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0" fillId="0" borderId="8" xfId="0" applyFont="1" applyBorder="1" applyAlignment="1" applyProtection="1">
      <alignment vertical="center"/>
    </xf>
    <xf numFmtId="0" fontId="0" fillId="0" borderId="8" xfId="0" applyFont="1" applyBorder="1" applyAlignment="1" applyProtection="1">
      <alignment horizontal="left" vertical="center"/>
    </xf>
    <xf numFmtId="0" fontId="25" fillId="0" borderId="8" xfId="0" applyFont="1" applyBorder="1" applyAlignment="1" applyProtection="1">
      <alignment horizontal="center" vertical="center"/>
      <protection locked="0"/>
    </xf>
    <xf numFmtId="180" fontId="0" fillId="0" borderId="0" xfId="0" applyNumberFormat="1" applyFont="1" applyAlignment="1" applyProtection="1">
      <alignment horizontal="right" vertical="center"/>
      <protection locked="0"/>
    </xf>
    <xf numFmtId="0" fontId="0" fillId="0" borderId="0" xfId="0" applyFont="1" applyAlignment="1" applyProtection="1">
      <alignment horizontal="left" vertical="center" shrinkToFit="1"/>
      <protection locked="0"/>
    </xf>
    <xf numFmtId="0" fontId="0" fillId="0" borderId="0" xfId="0" applyFont="1" applyAlignment="1" applyProtection="1">
      <alignment horizontal="center" vertical="center" wrapText="1"/>
    </xf>
    <xf numFmtId="0" fontId="19" fillId="0" borderId="0" xfId="0" applyFont="1" applyAlignment="1" applyProtection="1">
      <alignment horizontal="center" vertical="center"/>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xf>
    <xf numFmtId="0" fontId="0" fillId="0" borderId="13"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left" vertical="center"/>
    </xf>
    <xf numFmtId="0" fontId="25" fillId="0" borderId="4" xfId="0" applyFont="1" applyBorder="1" applyAlignment="1" applyProtection="1">
      <alignment horizontal="center" vertical="center"/>
      <protection locked="0"/>
    </xf>
    <xf numFmtId="0" fontId="0" fillId="0" borderId="1" xfId="0" applyFont="1" applyBorder="1" applyAlignment="1" applyProtection="1">
      <alignment vertical="center" wrapText="1"/>
    </xf>
    <xf numFmtId="0" fontId="0" fillId="0" borderId="1"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0" borderId="3" xfId="0" applyFont="1" applyBorder="1" applyAlignment="1" applyProtection="1">
      <alignment horizontal="left" vertical="center" wrapText="1"/>
    </xf>
    <xf numFmtId="0" fontId="0" fillId="0" borderId="10"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0" borderId="0" xfId="0" applyFont="1" applyBorder="1" applyAlignment="1" applyProtection="1">
      <alignment horizontal="left" vertical="center" wrapText="1"/>
    </xf>
    <xf numFmtId="180" fontId="0" fillId="2" borderId="0" xfId="0" applyNumberFormat="1" applyFont="1" applyFill="1" applyAlignment="1" applyProtection="1">
      <alignment horizontal="right" vertical="center"/>
      <protection locked="0"/>
    </xf>
    <xf numFmtId="180" fontId="0" fillId="0" borderId="0" xfId="0" applyNumberFormat="1" applyFont="1" applyAlignment="1">
      <alignment vertical="center"/>
    </xf>
    <xf numFmtId="0" fontId="0" fillId="2" borderId="0" xfId="0" applyFont="1" applyFill="1" applyAlignment="1" applyProtection="1">
      <alignment horizontal="left" vertical="center" shrinkToFit="1"/>
      <protection locked="0"/>
    </xf>
    <xf numFmtId="0" fontId="0" fillId="2" borderId="0" xfId="0" applyFont="1" applyFill="1" applyAlignment="1" applyProtection="1">
      <alignment horizontal="left" vertical="center"/>
      <protection locked="0"/>
    </xf>
    <xf numFmtId="0" fontId="9" fillId="2" borderId="3"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56" fontId="9" fillId="2" borderId="1"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10" xfId="1"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56" fontId="0" fillId="2" borderId="3" xfId="0" applyNumberFormat="1" applyFont="1" applyFill="1" applyBorder="1" applyAlignment="1" applyProtection="1">
      <alignment horizontal="center" vertical="center"/>
      <protection locked="0"/>
    </xf>
    <xf numFmtId="56" fontId="0" fillId="2" borderId="10" xfId="0" applyNumberFormat="1" applyFont="1" applyFill="1" applyBorder="1" applyAlignment="1" applyProtection="1">
      <alignment horizontal="center" vertical="center"/>
      <protection locked="0"/>
    </xf>
    <xf numFmtId="0" fontId="31" fillId="2" borderId="1" xfId="0" applyFont="1" applyFill="1" applyBorder="1" applyAlignment="1" applyProtection="1">
      <alignment horizontal="center" vertical="center"/>
      <protection locked="0"/>
    </xf>
    <xf numFmtId="0" fontId="31" fillId="2" borderId="7" xfId="0" applyFont="1" applyFill="1" applyBorder="1" applyAlignment="1" applyProtection="1">
      <alignment horizontal="center" vertical="center"/>
      <protection locked="0"/>
    </xf>
    <xf numFmtId="0" fontId="31" fillId="0" borderId="1" xfId="0" applyFont="1" applyFill="1" applyBorder="1" applyAlignment="1" applyProtection="1">
      <alignment vertical="center" wrapText="1"/>
    </xf>
    <xf numFmtId="0" fontId="31" fillId="0" borderId="3" xfId="0" applyFont="1" applyFill="1" applyBorder="1" applyAlignment="1" applyProtection="1">
      <alignment vertical="center" wrapText="1"/>
    </xf>
    <xf numFmtId="0" fontId="31" fillId="0" borderId="4" xfId="0" applyFont="1" applyFill="1" applyBorder="1" applyAlignment="1" applyProtection="1">
      <alignment vertical="center" wrapText="1"/>
    </xf>
    <xf numFmtId="0" fontId="33" fillId="2" borderId="3" xfId="0" applyFont="1" applyFill="1" applyBorder="1" applyAlignment="1" applyProtection="1">
      <alignment horizontal="center" vertical="center"/>
      <protection locked="0"/>
    </xf>
    <xf numFmtId="0" fontId="33" fillId="2" borderId="10" xfId="0" applyFont="1" applyFill="1" applyBorder="1" applyAlignment="1" applyProtection="1">
      <alignment horizontal="center" vertical="center"/>
      <protection locked="0"/>
    </xf>
    <xf numFmtId="0" fontId="31" fillId="0" borderId="5" xfId="0" applyFont="1" applyFill="1" applyBorder="1" applyAlignment="1" applyProtection="1">
      <alignment vertical="center" wrapText="1"/>
    </xf>
    <xf numFmtId="0" fontId="31" fillId="0" borderId="6" xfId="0" applyFont="1" applyFill="1" applyBorder="1" applyAlignment="1" applyProtection="1">
      <alignment vertical="center" wrapText="1"/>
    </xf>
    <xf numFmtId="0" fontId="31" fillId="2" borderId="5" xfId="0" applyFont="1" applyFill="1" applyBorder="1" applyAlignment="1" applyProtection="1">
      <alignment horizontal="center" vertical="center"/>
      <protection locked="0"/>
    </xf>
    <xf numFmtId="0" fontId="31" fillId="2" borderId="17" xfId="0" applyFont="1" applyFill="1" applyBorder="1" applyAlignment="1" applyProtection="1">
      <alignment horizontal="center" vertical="center"/>
      <protection locked="0"/>
    </xf>
    <xf numFmtId="0" fontId="31" fillId="2" borderId="3"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protection locked="0"/>
    </xf>
    <xf numFmtId="0" fontId="33" fillId="6" borderId="3" xfId="0" applyFont="1" applyFill="1" applyBorder="1" applyAlignment="1" applyProtection="1">
      <alignment horizontal="center" vertical="center"/>
    </xf>
    <xf numFmtId="0" fontId="33" fillId="6" borderId="4" xfId="0" applyFont="1" applyFill="1" applyBorder="1" applyAlignment="1" applyProtection="1">
      <alignment horizontal="center" vertical="center"/>
    </xf>
    <xf numFmtId="0" fontId="33" fillId="6" borderId="10"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17" xfId="0" applyFont="1" applyFill="1" applyBorder="1" applyAlignment="1" applyProtection="1">
      <alignment horizontal="center" vertical="center"/>
    </xf>
    <xf numFmtId="0" fontId="36" fillId="0" borderId="6" xfId="0" applyFont="1" applyFill="1" applyBorder="1" applyAlignment="1" applyProtection="1">
      <alignment horizontal="center" vertical="center"/>
    </xf>
    <xf numFmtId="0" fontId="36" fillId="0" borderId="15" xfId="0"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0" fontId="36" fillId="0" borderId="16"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31"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2" borderId="36" xfId="0" applyFont="1" applyFill="1" applyBorder="1" applyAlignment="1" applyProtection="1">
      <alignment horizontal="right" vertical="center"/>
      <protection locked="0"/>
    </xf>
    <xf numFmtId="0" fontId="5" fillId="2" borderId="38" xfId="0" applyFont="1" applyFill="1" applyBorder="1" applyAlignment="1" applyProtection="1">
      <alignment horizontal="right" vertical="center"/>
      <protection locked="0"/>
    </xf>
    <xf numFmtId="0" fontId="5" fillId="2" borderId="15" xfId="0" applyFont="1" applyFill="1" applyBorder="1" applyAlignment="1" applyProtection="1">
      <alignment horizontal="right" vertical="center"/>
      <protection locked="0"/>
    </xf>
    <xf numFmtId="0" fontId="5" fillId="2" borderId="9" xfId="0" applyFont="1" applyFill="1" applyBorder="1" applyAlignment="1" applyProtection="1">
      <alignment horizontal="right" vertical="center"/>
      <protection locked="0"/>
    </xf>
    <xf numFmtId="0" fontId="0" fillId="2" borderId="3" xfId="0" applyFont="1" applyFill="1" applyBorder="1" applyAlignment="1" applyProtection="1">
      <alignment horizontal="center" vertical="center" shrinkToFit="1"/>
      <protection locked="0"/>
    </xf>
    <xf numFmtId="0" fontId="0" fillId="2" borderId="10"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14" fontId="0" fillId="2" borderId="3" xfId="0" applyNumberFormat="1" applyFont="1" applyFill="1" applyBorder="1" applyAlignment="1" applyProtection="1">
      <alignment horizontal="center" vertical="center"/>
      <protection locked="0"/>
    </xf>
    <xf numFmtId="14" fontId="0" fillId="2" borderId="10" xfId="0" applyNumberFormat="1" applyFont="1" applyFill="1" applyBorder="1" applyAlignment="1" applyProtection="1">
      <alignment horizontal="center" vertical="center"/>
      <protection locked="0"/>
    </xf>
    <xf numFmtId="14" fontId="0" fillId="2" borderId="4" xfId="0" applyNumberFormat="1" applyFont="1" applyFill="1" applyBorder="1" applyAlignment="1" applyProtection="1">
      <alignment horizontal="center" vertical="center"/>
      <protection locked="0"/>
    </xf>
    <xf numFmtId="0" fontId="0" fillId="2" borderId="30" xfId="0" applyFont="1" applyFill="1" applyBorder="1" applyAlignment="1" applyProtection="1">
      <alignment horizontal="right" vertical="center" shrinkToFit="1"/>
      <protection locked="0"/>
    </xf>
    <xf numFmtId="0" fontId="0" fillId="2" borderId="33" xfId="0" applyFont="1" applyFill="1" applyBorder="1" applyAlignment="1" applyProtection="1">
      <alignment horizontal="center" vertical="center" shrinkToFit="1"/>
      <protection locked="0"/>
    </xf>
    <xf numFmtId="0" fontId="0" fillId="2" borderId="34" xfId="0" applyFont="1" applyFill="1" applyBorder="1" applyAlignment="1" applyProtection="1">
      <alignment horizontal="center" vertical="center" shrinkToFit="1"/>
      <protection locked="0"/>
    </xf>
    <xf numFmtId="14" fontId="9" fillId="2" borderId="3" xfId="0" applyNumberFormat="1" applyFont="1" applyFill="1" applyBorder="1" applyAlignment="1" applyProtection="1">
      <alignment horizontal="center" vertical="center"/>
      <protection locked="0"/>
    </xf>
    <xf numFmtId="14" fontId="9" fillId="2" borderId="10" xfId="0" applyNumberFormat="1" applyFont="1" applyFill="1" applyBorder="1" applyAlignment="1" applyProtection="1">
      <alignment horizontal="center" vertical="center"/>
      <protection locked="0"/>
    </xf>
    <xf numFmtId="14" fontId="9" fillId="2" borderId="4" xfId="0" applyNumberFormat="1" applyFont="1" applyFill="1" applyBorder="1" applyAlignment="1" applyProtection="1">
      <alignment horizontal="center" vertical="center"/>
      <protection locked="0"/>
    </xf>
    <xf numFmtId="185" fontId="9" fillId="2" borderId="1" xfId="0" applyNumberFormat="1" applyFont="1" applyFill="1" applyBorder="1" applyAlignment="1" applyProtection="1">
      <alignment horizontal="center" vertical="center"/>
      <protection locked="0"/>
    </xf>
    <xf numFmtId="0" fontId="23" fillId="12" borderId="3" xfId="6" applyFont="1" applyFill="1" applyBorder="1" applyAlignment="1" applyProtection="1">
      <alignment horizontal="center" vertical="center"/>
      <protection locked="0"/>
    </xf>
    <xf numFmtId="0" fontId="23" fillId="12" borderId="4" xfId="6" applyFont="1" applyFill="1" applyBorder="1" applyAlignment="1" applyProtection="1">
      <alignment horizontal="center" vertical="center"/>
      <protection locked="0"/>
    </xf>
    <xf numFmtId="0" fontId="0" fillId="0" borderId="21" xfId="0" applyFont="1" applyBorder="1" applyAlignment="1" applyProtection="1">
      <alignment horizontal="left" shrinkToFit="1"/>
      <protection locked="0"/>
    </xf>
    <xf numFmtId="0" fontId="0" fillId="0" borderId="22" xfId="0" applyFont="1" applyBorder="1" applyAlignment="1" applyProtection="1">
      <alignment horizontal="left" shrinkToFit="1"/>
      <protection locked="0"/>
    </xf>
    <xf numFmtId="0" fontId="0" fillId="0" borderId="23" xfId="0" applyFont="1" applyBorder="1" applyAlignment="1" applyProtection="1">
      <alignment horizontal="left" shrinkToFi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18" xfId="0"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0" fontId="5" fillId="2" borderId="0" xfId="0" applyFont="1" applyFill="1" applyBorder="1" applyAlignment="1" applyProtection="1">
      <alignment horizontal="right" vertical="center"/>
      <protection locked="0"/>
    </xf>
  </cellXfs>
  <cellStyles count="7">
    <cellStyle name="パーセント" xfId="4" builtinId="5"/>
    <cellStyle name="ハイパーリンク" xfId="3" builtinId="8"/>
    <cellStyle name="悪い" xfId="6" builtinId="27"/>
    <cellStyle name="桁区切り" xfId="1" builtinId="6"/>
    <cellStyle name="標準" xfId="0" builtinId="0"/>
    <cellStyle name="標準 2" xfId="2"/>
    <cellStyle name="標準 3" xfId="5"/>
  </cellStyles>
  <dxfs count="28">
    <dxf>
      <font>
        <color rgb="FFFF0000"/>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FF0000"/>
      </font>
      <fill>
        <patternFill>
          <bgColor theme="5" tint="0.39994506668294322"/>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
      <font>
        <color rgb="FFFF0000"/>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FF0000"/>
      </font>
      <fill>
        <patternFill>
          <bgColor theme="5" tint="0.39994506668294322"/>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checked="Checked" fmlaLink="$T$1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checked="Checked" fmlaLink="$R$25" lockText="1" noThreeD="1"/>
</file>

<file path=xl/ctrlProps/ctrlProp6.xml><?xml version="1.0" encoding="utf-8"?>
<formControlPr xmlns="http://schemas.microsoft.com/office/spreadsheetml/2009/9/main" objectType="Radio" firstButton="1" fmlaLink="$T$17"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2</xdr:col>
      <xdr:colOff>510540</xdr:colOff>
      <xdr:row>0</xdr:row>
      <xdr:rowOff>60960</xdr:rowOff>
    </xdr:from>
    <xdr:ext cx="802656" cy="492443"/>
    <xdr:sp macro="" textlink="">
      <xdr:nvSpPr>
        <xdr:cNvPr id="2" name="テキスト ボックス 1"/>
        <xdr:cNvSpPr txBox="1"/>
      </xdr:nvSpPr>
      <xdr:spPr>
        <a:xfrm>
          <a:off x="1104900" y="60960"/>
          <a:ext cx="80265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a:t>
          </a:r>
        </a:p>
      </xdr:txBody>
    </xdr:sp>
    <xdr:clientData/>
  </xdr:oneCellAnchor>
  <xdr:twoCellAnchor>
    <xdr:from>
      <xdr:col>0</xdr:col>
      <xdr:colOff>60960</xdr:colOff>
      <xdr:row>0</xdr:row>
      <xdr:rowOff>68580</xdr:rowOff>
    </xdr:from>
    <xdr:to>
      <xdr:col>2</xdr:col>
      <xdr:colOff>396240</xdr:colOff>
      <xdr:row>1</xdr:row>
      <xdr:rowOff>220980</xdr:rowOff>
    </xdr:to>
    <xdr:sp macro="" textlink="">
      <xdr:nvSpPr>
        <xdr:cNvPr id="3" name="角丸四角形 2"/>
        <xdr:cNvSpPr/>
      </xdr:nvSpPr>
      <xdr:spPr>
        <a:xfrm>
          <a:off x="60960" y="68580"/>
          <a:ext cx="929640" cy="403860"/>
        </a:xfrm>
        <a:prstGeom prst="roundRect">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entury" panose="02040604050505020304" pitchFamily="18" charset="0"/>
              <a:ea typeface="ＭＳ 明朝" panose="02020609040205080304" pitchFamily="17" charset="-128"/>
              <a:cs typeface="+mn-cs"/>
            </a:rPr>
            <a:t>Step3</a:t>
          </a:r>
          <a:endParaRPr kumimoji="1" lang="ja-JP" altLang="en-US" sz="1400" b="1" i="0" u="none" strike="noStrike" kern="0" cap="none" spc="0" normalizeH="0" baseline="0" noProof="0" smtClean="0">
            <a:ln>
              <a:noFill/>
            </a:ln>
            <a:solidFill>
              <a:sysClr val="windowText" lastClr="000000"/>
            </a:solidFill>
            <a:effectLst/>
            <a:uLnTx/>
            <a:uFillTx/>
            <a:latin typeface="Century" panose="02040604050505020304" pitchFamily="18" charset="0"/>
            <a:ea typeface="ＭＳ 明朝" panose="02020609040205080304" pitchFamily="17" charset="-128"/>
            <a:cs typeface="+mn-cs"/>
          </a:endParaRPr>
        </a:p>
      </xdr:txBody>
    </xdr:sp>
    <xdr:clientData/>
  </xdr:twoCellAnchor>
  <xdr:twoCellAnchor>
    <xdr:from>
      <xdr:col>3</xdr:col>
      <xdr:colOff>967740</xdr:colOff>
      <xdr:row>0</xdr:row>
      <xdr:rowOff>53340</xdr:rowOff>
    </xdr:from>
    <xdr:to>
      <xdr:col>8</xdr:col>
      <xdr:colOff>175260</xdr:colOff>
      <xdr:row>2</xdr:row>
      <xdr:rowOff>0</xdr:rowOff>
    </xdr:to>
    <xdr:sp macro="" textlink="">
      <xdr:nvSpPr>
        <xdr:cNvPr id="4" name="正方形/長方形 3"/>
        <xdr:cNvSpPr/>
      </xdr:nvSpPr>
      <xdr:spPr>
        <a:xfrm>
          <a:off x="2202180" y="53340"/>
          <a:ext cx="2727960" cy="44958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①実績報告書（実績報告様式１）</a:t>
          </a:r>
        </a:p>
      </xdr:txBody>
    </xdr:sp>
    <xdr:clientData/>
  </xdr:twoCellAnchor>
  <xdr:twoCellAnchor>
    <xdr:from>
      <xdr:col>11</xdr:col>
      <xdr:colOff>106680</xdr:colOff>
      <xdr:row>4</xdr:row>
      <xdr:rowOff>182880</xdr:rowOff>
    </xdr:from>
    <xdr:to>
      <xdr:col>12</xdr:col>
      <xdr:colOff>389255</xdr:colOff>
      <xdr:row>6</xdr:row>
      <xdr:rowOff>96097</xdr:rowOff>
    </xdr:to>
    <xdr:sp macro="" textlink="">
      <xdr:nvSpPr>
        <xdr:cNvPr id="7" name="円/楕円 6"/>
        <xdr:cNvSpPr/>
      </xdr:nvSpPr>
      <xdr:spPr>
        <a:xfrm>
          <a:off x="6515100" y="1188720"/>
          <a:ext cx="503555" cy="6294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22860</xdr:colOff>
      <xdr:row>19</xdr:row>
      <xdr:rowOff>53340</xdr:rowOff>
    </xdr:from>
    <xdr:to>
      <xdr:col>11</xdr:col>
      <xdr:colOff>15240</xdr:colOff>
      <xdr:row>19</xdr:row>
      <xdr:rowOff>487680</xdr:rowOff>
    </xdr:to>
    <xdr:sp macro="" textlink="">
      <xdr:nvSpPr>
        <xdr:cNvPr id="9" name="角丸四角形 8"/>
        <xdr:cNvSpPr/>
      </xdr:nvSpPr>
      <xdr:spPr>
        <a:xfrm>
          <a:off x="22860" y="5455920"/>
          <a:ext cx="6400800" cy="43434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17</xdr:row>
      <xdr:rowOff>487680</xdr:rowOff>
    </xdr:from>
    <xdr:to>
      <xdr:col>10</xdr:col>
      <xdr:colOff>906780</xdr:colOff>
      <xdr:row>18</xdr:row>
      <xdr:rowOff>464820</xdr:rowOff>
    </xdr:to>
    <xdr:sp macro="" textlink="">
      <xdr:nvSpPr>
        <xdr:cNvPr id="10" name="角丸四角形 9"/>
        <xdr:cNvSpPr/>
      </xdr:nvSpPr>
      <xdr:spPr>
        <a:xfrm>
          <a:off x="0" y="4884420"/>
          <a:ext cx="6393180" cy="4800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297180</xdr:colOff>
      <xdr:row>16</xdr:row>
      <xdr:rowOff>236220</xdr:rowOff>
    </xdr:from>
    <xdr:to>
      <xdr:col>10</xdr:col>
      <xdr:colOff>708660</xdr:colOff>
      <xdr:row>18</xdr:row>
      <xdr:rowOff>68580</xdr:rowOff>
    </xdr:to>
    <xdr:sp macro="" textlink="">
      <xdr:nvSpPr>
        <xdr:cNvPr id="11" name="テキスト ボックス 10"/>
        <xdr:cNvSpPr txBox="1"/>
      </xdr:nvSpPr>
      <xdr:spPr>
        <a:xfrm>
          <a:off x="3672840" y="4381500"/>
          <a:ext cx="2522220" cy="5867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0" u="sng">
              <a:solidFill>
                <a:srgbClr val="FF0000"/>
              </a:solidFill>
              <a:latin typeface="Meiryo UI" panose="020B0604030504040204" pitchFamily="50" charset="-128"/>
              <a:ea typeface="Meiryo UI" panose="020B0604030504040204" pitchFamily="50" charset="-128"/>
            </a:rPr>
            <a:t>但書きには「介護職員就業促進事業経費として」との記載が必要</a:t>
          </a:r>
          <a:endParaRPr kumimoji="1" lang="en-US" altLang="ja-JP" sz="1100" b="0" u="sng">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106680</xdr:colOff>
      <xdr:row>19</xdr:row>
      <xdr:rowOff>434340</xdr:rowOff>
    </xdr:from>
    <xdr:to>
      <xdr:col>10</xdr:col>
      <xdr:colOff>876300</xdr:colOff>
      <xdr:row>22</xdr:row>
      <xdr:rowOff>83820</xdr:rowOff>
    </xdr:to>
    <xdr:sp macro="" textlink="">
      <xdr:nvSpPr>
        <xdr:cNvPr id="8" name="テキスト ボックス 7"/>
        <xdr:cNvSpPr txBox="1"/>
      </xdr:nvSpPr>
      <xdr:spPr>
        <a:xfrm>
          <a:off x="3947160" y="5836920"/>
          <a:ext cx="2415540" cy="61722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0" u="sng">
              <a:solidFill>
                <a:srgbClr val="FF0000"/>
              </a:solidFill>
              <a:latin typeface="Meiryo UI" panose="020B0604030504040204" pitchFamily="50" charset="-128"/>
              <a:ea typeface="Meiryo UI" panose="020B0604030504040204" pitchFamily="50" charset="-128"/>
            </a:rPr>
            <a:t>実際に掲載した広告ページやチラシ等の写し</a:t>
          </a:r>
          <a:endParaRPr kumimoji="1" lang="en-US" altLang="ja-JP" sz="1100" b="0" u="sng">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xdr:col>
      <xdr:colOff>1036320</xdr:colOff>
      <xdr:row>24</xdr:row>
      <xdr:rowOff>190500</xdr:rowOff>
    </xdr:from>
    <xdr:to>
      <xdr:col>8</xdr:col>
      <xdr:colOff>152400</xdr:colOff>
      <xdr:row>25</xdr:row>
      <xdr:rowOff>396240</xdr:rowOff>
    </xdr:to>
    <xdr:sp macro="" textlink="">
      <xdr:nvSpPr>
        <xdr:cNvPr id="12" name="テキスト ボックス 11"/>
        <xdr:cNvSpPr txBox="1"/>
      </xdr:nvSpPr>
      <xdr:spPr>
        <a:xfrm>
          <a:off x="2270760" y="6987540"/>
          <a:ext cx="2636520" cy="71628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1200" b="1" u="sng">
              <a:solidFill>
                <a:srgbClr val="FF0000"/>
              </a:solidFill>
              <a:latin typeface="Meiryo UI" panose="020B0604030504040204" pitchFamily="50" charset="-128"/>
              <a:ea typeface="Meiryo UI" panose="020B0604030504040204" pitchFamily="50" charset="-128"/>
            </a:rPr>
            <a:t>各提出書類については、こちらを確認の上、準備すること</a:t>
          </a:r>
          <a:endParaRPr kumimoji="1" lang="en-US" altLang="ja-JP" sz="1200" b="1" u="sng">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411480</xdr:colOff>
      <xdr:row>9</xdr:row>
      <xdr:rowOff>0</xdr:rowOff>
    </xdr:from>
    <xdr:to>
      <xdr:col>10</xdr:col>
      <xdr:colOff>739140</xdr:colOff>
      <xdr:row>12</xdr:row>
      <xdr:rowOff>53340</xdr:rowOff>
    </xdr:to>
    <xdr:sp macro="" textlink="">
      <xdr:nvSpPr>
        <xdr:cNvPr id="13" name="テキスト ボックス 12"/>
        <xdr:cNvSpPr txBox="1"/>
      </xdr:nvSpPr>
      <xdr:spPr>
        <a:xfrm>
          <a:off x="4251960" y="2476500"/>
          <a:ext cx="1973580" cy="716280"/>
        </a:xfrm>
        <a:prstGeom prst="wedgeRectCallout">
          <a:avLst>
            <a:gd name="adj1" fmla="val 65005"/>
            <a:gd name="adj2" fmla="val 98670"/>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1200" b="0" u="sng">
              <a:solidFill>
                <a:srgbClr val="FF0000"/>
              </a:solidFill>
              <a:latin typeface="Meiryo UI" panose="020B0604030504040204" pitchFamily="50" charset="-128"/>
              <a:ea typeface="Meiryo UI" panose="020B0604030504040204" pitchFamily="50" charset="-128"/>
            </a:rPr>
            <a:t>各書類の添付を確認した上で○をつけること</a:t>
          </a:r>
          <a:endParaRPr kumimoji="1" lang="en-US" altLang="ja-JP" sz="1200" b="0" u="sng">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25</xdr:row>
          <xdr:rowOff>38100</xdr:rowOff>
        </xdr:from>
        <xdr:to>
          <xdr:col>5</xdr:col>
          <xdr:colOff>85725</xdr:colOff>
          <xdr:row>25</xdr:row>
          <xdr:rowOff>276225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38100</xdr:rowOff>
        </xdr:from>
        <xdr:to>
          <xdr:col>9</xdr:col>
          <xdr:colOff>85725</xdr:colOff>
          <xdr:row>25</xdr:row>
          <xdr:rowOff>276225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38100</xdr:rowOff>
        </xdr:from>
        <xdr:to>
          <xdr:col>13</xdr:col>
          <xdr:colOff>85725</xdr:colOff>
          <xdr:row>25</xdr:row>
          <xdr:rowOff>276225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38100</xdr:rowOff>
        </xdr:from>
        <xdr:to>
          <xdr:col>5</xdr:col>
          <xdr:colOff>85725</xdr:colOff>
          <xdr:row>25</xdr:row>
          <xdr:rowOff>276225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38100</xdr:rowOff>
        </xdr:from>
        <xdr:to>
          <xdr:col>9</xdr:col>
          <xdr:colOff>85725</xdr:colOff>
          <xdr:row>25</xdr:row>
          <xdr:rowOff>276225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38100</xdr:rowOff>
        </xdr:from>
        <xdr:to>
          <xdr:col>13</xdr:col>
          <xdr:colOff>85725</xdr:colOff>
          <xdr:row>25</xdr:row>
          <xdr:rowOff>276225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02656" cy="492443"/>
    <xdr:sp macro="" textlink="">
      <xdr:nvSpPr>
        <xdr:cNvPr id="2" name="テキスト ボックス 1"/>
        <xdr:cNvSpPr txBox="1"/>
      </xdr:nvSpPr>
      <xdr:spPr>
        <a:xfrm>
          <a:off x="0" y="0"/>
          <a:ext cx="80265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a:t>
          </a:r>
        </a:p>
      </xdr:txBody>
    </xdr:sp>
    <xdr:clientData/>
  </xdr:oneCellAnchor>
  <xdr:twoCellAnchor>
    <xdr:from>
      <xdr:col>11</xdr:col>
      <xdr:colOff>129540</xdr:colOff>
      <xdr:row>4</xdr:row>
      <xdr:rowOff>167640</xdr:rowOff>
    </xdr:from>
    <xdr:to>
      <xdr:col>12</xdr:col>
      <xdr:colOff>556895</xdr:colOff>
      <xdr:row>6</xdr:row>
      <xdr:rowOff>80857</xdr:rowOff>
    </xdr:to>
    <xdr:sp macro="" textlink="">
      <xdr:nvSpPr>
        <xdr:cNvPr id="3" name="円/楕円 6"/>
        <xdr:cNvSpPr/>
      </xdr:nvSpPr>
      <xdr:spPr>
        <a:xfrm>
          <a:off x="5935980" y="1173480"/>
          <a:ext cx="648335" cy="6294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53340</xdr:colOff>
      <xdr:row>23</xdr:row>
      <xdr:rowOff>205740</xdr:rowOff>
    </xdr:from>
    <xdr:to>
      <xdr:col>12</xdr:col>
      <xdr:colOff>393698</xdr:colOff>
      <xdr:row>26</xdr:row>
      <xdr:rowOff>236220</xdr:rowOff>
    </xdr:to>
    <xdr:sp macro="" textlink="">
      <xdr:nvSpPr>
        <xdr:cNvPr id="4" name="テキスト ボックス 3"/>
        <xdr:cNvSpPr txBox="1"/>
      </xdr:nvSpPr>
      <xdr:spPr>
        <a:xfrm>
          <a:off x="4450080" y="6736080"/>
          <a:ext cx="1971038" cy="67056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1" u="sng">
              <a:solidFill>
                <a:srgbClr val="FF0000"/>
              </a:solidFill>
            </a:rPr>
            <a:t>実際に掲載した広告ページやチラシ等の写し</a:t>
          </a:r>
          <a:endParaRPr kumimoji="1" lang="en-US" altLang="ja-JP" sz="1100" b="1" u="sng">
            <a:solidFill>
              <a:srgbClr val="FF0000"/>
            </a:solidFill>
          </a:endParaRPr>
        </a:p>
      </xdr:txBody>
    </xdr:sp>
    <xdr:clientData/>
  </xdr:twoCellAnchor>
  <xdr:twoCellAnchor>
    <xdr:from>
      <xdr:col>0</xdr:col>
      <xdr:colOff>15240</xdr:colOff>
      <xdr:row>21</xdr:row>
      <xdr:rowOff>53340</xdr:rowOff>
    </xdr:from>
    <xdr:to>
      <xdr:col>10</xdr:col>
      <xdr:colOff>502920</xdr:colOff>
      <xdr:row>21</xdr:row>
      <xdr:rowOff>762000</xdr:rowOff>
    </xdr:to>
    <xdr:sp macro="" textlink="">
      <xdr:nvSpPr>
        <xdr:cNvPr id="5" name="角丸四角形 4"/>
        <xdr:cNvSpPr/>
      </xdr:nvSpPr>
      <xdr:spPr>
        <a:xfrm>
          <a:off x="15240" y="5516880"/>
          <a:ext cx="5737860" cy="7086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374830</xdr:colOff>
      <xdr:row>21</xdr:row>
      <xdr:rowOff>663622</xdr:rowOff>
    </xdr:from>
    <xdr:to>
      <xdr:col>11</xdr:col>
      <xdr:colOff>91440</xdr:colOff>
      <xdr:row>23</xdr:row>
      <xdr:rowOff>205740</xdr:rowOff>
    </xdr:to>
    <xdr:cxnSp macro="">
      <xdr:nvCxnSpPr>
        <xdr:cNvPr id="6" name="直線矢印コネクタ 5"/>
        <xdr:cNvCxnSpPr/>
      </xdr:nvCxnSpPr>
      <xdr:spPr>
        <a:xfrm flipH="1" flipV="1">
          <a:off x="5625010" y="6127162"/>
          <a:ext cx="272870" cy="60891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xdr:colOff>
      <xdr:row>20</xdr:row>
      <xdr:rowOff>53340</xdr:rowOff>
    </xdr:from>
    <xdr:to>
      <xdr:col>10</xdr:col>
      <xdr:colOff>495300</xdr:colOff>
      <xdr:row>20</xdr:row>
      <xdr:rowOff>762000</xdr:rowOff>
    </xdr:to>
    <xdr:sp macro="" textlink="">
      <xdr:nvSpPr>
        <xdr:cNvPr id="10" name="角丸四角形 9"/>
        <xdr:cNvSpPr/>
      </xdr:nvSpPr>
      <xdr:spPr>
        <a:xfrm>
          <a:off x="7620" y="4701540"/>
          <a:ext cx="5737860" cy="7086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45720</xdr:colOff>
      <xdr:row>18</xdr:row>
      <xdr:rowOff>7620</xdr:rowOff>
    </xdr:from>
    <xdr:to>
      <xdr:col>11</xdr:col>
      <xdr:colOff>88898</xdr:colOff>
      <xdr:row>20</xdr:row>
      <xdr:rowOff>175260</xdr:rowOff>
    </xdr:to>
    <xdr:sp macro="" textlink="">
      <xdr:nvSpPr>
        <xdr:cNvPr id="9" name="テキスト ボックス 8"/>
        <xdr:cNvSpPr txBox="1"/>
      </xdr:nvSpPr>
      <xdr:spPr>
        <a:xfrm>
          <a:off x="3528060" y="4152900"/>
          <a:ext cx="2367278" cy="67056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1" u="sng">
              <a:solidFill>
                <a:srgbClr val="FF0000"/>
              </a:solidFill>
            </a:rPr>
            <a:t>但書きには「介護職員就業促進事業経費として」との記載が必要</a:t>
          </a:r>
          <a:endParaRPr kumimoji="1" lang="en-US" altLang="ja-JP" sz="1100" b="1" u="sng">
            <a:solidFill>
              <a:srgbClr val="FF0000"/>
            </a:solidFill>
          </a:endParaRPr>
        </a:p>
      </xdr:txBody>
    </xdr:sp>
    <xdr:clientData/>
  </xdr:twoCellAnchor>
  <xdr:twoCellAnchor>
    <xdr:from>
      <xdr:col>2</xdr:col>
      <xdr:colOff>190500</xdr:colOff>
      <xdr:row>0</xdr:row>
      <xdr:rowOff>76200</xdr:rowOff>
    </xdr:from>
    <xdr:to>
      <xdr:col>3</xdr:col>
      <xdr:colOff>396240</xdr:colOff>
      <xdr:row>1</xdr:row>
      <xdr:rowOff>205740</xdr:rowOff>
    </xdr:to>
    <xdr:sp macro="" textlink="">
      <xdr:nvSpPr>
        <xdr:cNvPr id="12" name="角丸四角形 11"/>
        <xdr:cNvSpPr/>
      </xdr:nvSpPr>
      <xdr:spPr>
        <a:xfrm>
          <a:off x="784860" y="76200"/>
          <a:ext cx="845820" cy="381000"/>
        </a:xfrm>
        <a:prstGeom prst="roundRect">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entury" panose="02040604050505020304" pitchFamily="18" charset="0"/>
              <a:ea typeface="ＭＳ 明朝" panose="02020609040205080304" pitchFamily="17" charset="-128"/>
              <a:cs typeface="+mn-cs"/>
            </a:rPr>
            <a:t>Step3</a:t>
          </a:r>
          <a:endParaRPr kumimoji="1" lang="ja-JP" altLang="en-US" sz="1400" b="1" i="0" u="none" strike="noStrike" kern="0" cap="none" spc="0" normalizeH="0" baseline="0" noProof="0" smtClean="0">
            <a:ln>
              <a:noFill/>
            </a:ln>
            <a:solidFill>
              <a:sysClr val="windowText" lastClr="000000"/>
            </a:solidFill>
            <a:effectLst/>
            <a:uLnTx/>
            <a:uFillTx/>
            <a:latin typeface="Century" panose="02040604050505020304" pitchFamily="18" charset="0"/>
            <a:ea typeface="ＭＳ 明朝" panose="02020609040205080304" pitchFamily="17" charset="-128"/>
            <a:cs typeface="+mn-cs"/>
          </a:endParaRPr>
        </a:p>
      </xdr:txBody>
    </xdr:sp>
    <xdr:clientData/>
  </xdr:twoCellAnchor>
  <xdr:twoCellAnchor>
    <xdr:from>
      <xdr:col>3</xdr:col>
      <xdr:colOff>586740</xdr:colOff>
      <xdr:row>0</xdr:row>
      <xdr:rowOff>91440</xdr:rowOff>
    </xdr:from>
    <xdr:to>
      <xdr:col>8</xdr:col>
      <xdr:colOff>152400</xdr:colOff>
      <xdr:row>2</xdr:row>
      <xdr:rowOff>38100</xdr:rowOff>
    </xdr:to>
    <xdr:sp macro="" textlink="">
      <xdr:nvSpPr>
        <xdr:cNvPr id="13" name="正方形/長方形 12"/>
        <xdr:cNvSpPr/>
      </xdr:nvSpPr>
      <xdr:spPr>
        <a:xfrm>
          <a:off x="1821180" y="91440"/>
          <a:ext cx="2727960" cy="44958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①実績報告書（実績報告様式１）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504825</xdr:colOff>
          <xdr:row>18</xdr:row>
          <xdr:rowOff>200025</xdr:rowOff>
        </xdr:to>
        <xdr:sp macro="" textlink="">
          <xdr:nvSpPr>
            <xdr:cNvPr id="49153" name="Group Box 1" hidden="1">
              <a:extLst>
                <a:ext uri="{63B3BB69-23CF-44E3-9099-C40C66FF867C}">
                  <a14:compatExt spid="_x0000_s49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6</xdr:col>
          <xdr:colOff>476250</xdr:colOff>
          <xdr:row>93</xdr:row>
          <xdr:rowOff>47625</xdr:rowOff>
        </xdr:to>
        <xdr:sp macro="" textlink="">
          <xdr:nvSpPr>
            <xdr:cNvPr id="49154" name="Group Box 2" hidden="1">
              <a:extLst>
                <a:ext uri="{63B3BB69-23CF-44E3-9099-C40C66FF867C}">
                  <a14:compatExt spid="_x0000_s49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6</xdr:col>
          <xdr:colOff>476250</xdr:colOff>
          <xdr:row>93</xdr:row>
          <xdr:rowOff>47625</xdr:rowOff>
        </xdr:to>
        <xdr:sp macro="" textlink="">
          <xdr:nvSpPr>
            <xdr:cNvPr id="49155" name="Group Box 3" hidden="1">
              <a:extLst>
                <a:ext uri="{63B3BB69-23CF-44E3-9099-C40C66FF867C}">
                  <a14:compatExt spid="_x0000_s49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9525</xdr:rowOff>
        </xdr:from>
        <xdr:to>
          <xdr:col>7</xdr:col>
          <xdr:colOff>504825</xdr:colOff>
          <xdr:row>25</xdr:row>
          <xdr:rowOff>219075</xdr:rowOff>
        </xdr:to>
        <xdr:sp macro="" textlink="">
          <xdr:nvSpPr>
            <xdr:cNvPr id="49156" name="Group Box 4" hidden="1">
              <a:extLst>
                <a:ext uri="{63B3BB69-23CF-44E3-9099-C40C66FF867C}">
                  <a14:compatExt spid="_x0000_s49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oneCellAnchor>
    <xdr:from>
      <xdr:col>1</xdr:col>
      <xdr:colOff>0</xdr:colOff>
      <xdr:row>2</xdr:row>
      <xdr:rowOff>87086</xdr:rowOff>
    </xdr:from>
    <xdr:ext cx="1111586" cy="692562"/>
    <xdr:sp macro="" textlink="">
      <xdr:nvSpPr>
        <xdr:cNvPr id="6" name="テキスト ボックス 5"/>
        <xdr:cNvSpPr txBox="1"/>
      </xdr:nvSpPr>
      <xdr:spPr>
        <a:xfrm>
          <a:off x="163286" y="544286"/>
          <a:ext cx="1111586"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00"/>
              </a:solidFill>
            </a:rPr>
            <a:t>見本</a:t>
          </a:r>
        </a:p>
      </xdr:txBody>
    </xdr:sp>
    <xdr:clientData/>
  </xdr:oneCellAnchor>
  <xdr:twoCellAnchor>
    <xdr:from>
      <xdr:col>3</xdr:col>
      <xdr:colOff>306976</xdr:colOff>
      <xdr:row>2</xdr:row>
      <xdr:rowOff>40519</xdr:rowOff>
    </xdr:from>
    <xdr:to>
      <xdr:col>12</xdr:col>
      <xdr:colOff>87086</xdr:colOff>
      <xdr:row>4</xdr:row>
      <xdr:rowOff>206829</xdr:rowOff>
    </xdr:to>
    <xdr:sp macro="" textlink="">
      <xdr:nvSpPr>
        <xdr:cNvPr id="7" name="正方形/長方形 6"/>
        <xdr:cNvSpPr/>
      </xdr:nvSpPr>
      <xdr:spPr>
        <a:xfrm>
          <a:off x="1308462" y="497719"/>
          <a:ext cx="3459481" cy="62351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②実績内訳（実績報告様式</a:t>
          </a:r>
          <a:r>
            <a:rPr kumimoji="1" lang="en-US" altLang="ja-JP" sz="16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2-1</a:t>
          </a:r>
          <a:r>
            <a:rPr kumimoji="1" lang="ja-JP" altLang="en-US" sz="16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16</xdr:col>
      <xdr:colOff>54428</xdr:colOff>
      <xdr:row>5</xdr:row>
      <xdr:rowOff>446314</xdr:rowOff>
    </xdr:from>
    <xdr:to>
      <xdr:col>23</xdr:col>
      <xdr:colOff>413657</xdr:colOff>
      <xdr:row>7</xdr:row>
      <xdr:rowOff>97971</xdr:rowOff>
    </xdr:to>
    <xdr:sp macro="" textlink="">
      <xdr:nvSpPr>
        <xdr:cNvPr id="8" name="テキスト ボックス 7"/>
        <xdr:cNvSpPr txBox="1"/>
      </xdr:nvSpPr>
      <xdr:spPr>
        <a:xfrm>
          <a:off x="6117771" y="1589314"/>
          <a:ext cx="3058886" cy="925286"/>
        </a:xfrm>
        <a:prstGeom prst="wedgeRectCallout">
          <a:avLst>
            <a:gd name="adj1" fmla="val -45248"/>
            <a:gd name="adj2" fmla="val 74009"/>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rgbClr val="FF0000"/>
              </a:solidFill>
              <a:latin typeface="Meiryo UI" panose="020B0604030504040204" pitchFamily="50" charset="-128"/>
              <a:ea typeface="Meiryo UI" panose="020B0604030504040204" pitchFamily="50" charset="-128"/>
            </a:rPr>
            <a:t>免税か課税のいずれかを必ず選択してください。未選択のままだと正しく数式が反映されません。（赤字にて表示されます）</a:t>
          </a:r>
          <a:endParaRPr kumimoji="1" lang="en-US" altLang="ja-JP" sz="105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70300</xdr:colOff>
      <xdr:row>27</xdr:row>
      <xdr:rowOff>11973</xdr:rowOff>
    </xdr:from>
    <xdr:to>
      <xdr:col>24</xdr:col>
      <xdr:colOff>77289</xdr:colOff>
      <xdr:row>29</xdr:row>
      <xdr:rowOff>283029</xdr:rowOff>
    </xdr:to>
    <xdr:sp macro="" textlink="">
      <xdr:nvSpPr>
        <xdr:cNvPr id="24" name="角丸四角形 23"/>
        <xdr:cNvSpPr/>
      </xdr:nvSpPr>
      <xdr:spPr>
        <a:xfrm>
          <a:off x="6960957" y="7610202"/>
          <a:ext cx="2891703" cy="924198"/>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370113</xdr:colOff>
      <xdr:row>13</xdr:row>
      <xdr:rowOff>33745</xdr:rowOff>
    </xdr:from>
    <xdr:to>
      <xdr:col>6</xdr:col>
      <xdr:colOff>185056</xdr:colOff>
      <xdr:row>15</xdr:row>
      <xdr:rowOff>25036</xdr:rowOff>
    </xdr:to>
    <xdr:sp macro="" textlink="">
      <xdr:nvSpPr>
        <xdr:cNvPr id="25" name="角丸四角形 24"/>
        <xdr:cNvSpPr/>
      </xdr:nvSpPr>
      <xdr:spPr>
        <a:xfrm>
          <a:off x="903513" y="3647802"/>
          <a:ext cx="1404257" cy="57912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456112</xdr:colOff>
      <xdr:row>12</xdr:row>
      <xdr:rowOff>109945</xdr:rowOff>
    </xdr:from>
    <xdr:to>
      <xdr:col>9</xdr:col>
      <xdr:colOff>275409</xdr:colOff>
      <xdr:row>14</xdr:row>
      <xdr:rowOff>130629</xdr:rowOff>
    </xdr:to>
    <xdr:cxnSp macro="">
      <xdr:nvCxnSpPr>
        <xdr:cNvPr id="26" name="直線矢印コネクタ 25"/>
        <xdr:cNvCxnSpPr/>
      </xdr:nvCxnSpPr>
      <xdr:spPr>
        <a:xfrm flipH="1">
          <a:off x="3297283" y="3528059"/>
          <a:ext cx="624840" cy="51054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313509</xdr:colOff>
      <xdr:row>9</xdr:row>
      <xdr:rowOff>141514</xdr:rowOff>
    </xdr:from>
    <xdr:to>
      <xdr:col>15</xdr:col>
      <xdr:colOff>21771</xdr:colOff>
      <xdr:row>13</xdr:row>
      <xdr:rowOff>71846</xdr:rowOff>
    </xdr:to>
    <xdr:sp macro="" textlink="">
      <xdr:nvSpPr>
        <xdr:cNvPr id="27" name="テキスト ボックス 26"/>
        <xdr:cNvSpPr txBox="1"/>
      </xdr:nvSpPr>
      <xdr:spPr>
        <a:xfrm>
          <a:off x="3154680" y="2939143"/>
          <a:ext cx="2560320" cy="74676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1100" b="0">
              <a:solidFill>
                <a:sysClr val="windowText" lastClr="000000"/>
              </a:solidFill>
              <a:latin typeface="Meiryo UI" panose="020B0604030504040204" pitchFamily="50" charset="-128"/>
              <a:ea typeface="Meiryo UI" panose="020B0604030504040204" pitchFamily="50" charset="-128"/>
            </a:rPr>
            <a:t>雇用確定届で記載した対象者の管理番号・雇用施設等名を入力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381000</xdr:colOff>
      <xdr:row>25</xdr:row>
      <xdr:rowOff>239486</xdr:rowOff>
    </xdr:from>
    <xdr:to>
      <xdr:col>20</xdr:col>
      <xdr:colOff>21772</xdr:colOff>
      <xdr:row>27</xdr:row>
      <xdr:rowOff>206828</xdr:rowOff>
    </xdr:to>
    <xdr:cxnSp macro="">
      <xdr:nvCxnSpPr>
        <xdr:cNvPr id="28" name="直線矢印コネクタ 27"/>
        <xdr:cNvCxnSpPr/>
      </xdr:nvCxnSpPr>
      <xdr:spPr>
        <a:xfrm>
          <a:off x="7271657" y="7249886"/>
          <a:ext cx="468086" cy="55517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355422</xdr:colOff>
      <xdr:row>42</xdr:row>
      <xdr:rowOff>260168</xdr:rowOff>
    </xdr:from>
    <xdr:to>
      <xdr:col>18</xdr:col>
      <xdr:colOff>99608</xdr:colOff>
      <xdr:row>45</xdr:row>
      <xdr:rowOff>5442</xdr:rowOff>
    </xdr:to>
    <xdr:sp macro="" textlink="">
      <xdr:nvSpPr>
        <xdr:cNvPr id="30" name="四角形吹き出し 29"/>
        <xdr:cNvSpPr/>
      </xdr:nvSpPr>
      <xdr:spPr>
        <a:xfrm>
          <a:off x="3512279" y="11594918"/>
          <a:ext cx="4248150" cy="643345"/>
        </a:xfrm>
        <a:prstGeom prst="wedgeRectCallout">
          <a:avLst>
            <a:gd name="adj1" fmla="val 87520"/>
            <a:gd name="adj2" fmla="val -236183"/>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雇用確定届で算出した「委託料上限額」を超過した場合</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rPr>
            <a:t>⇒請求できるのは</a:t>
          </a:r>
          <a:r>
            <a:rPr kumimoji="1" lang="ja-JP" altLang="en-US" sz="1100" b="1" u="sng">
              <a:solidFill>
                <a:srgbClr val="FF0000"/>
              </a:solidFill>
              <a:latin typeface="Meiryo UI" panose="020B0604030504040204" pitchFamily="50" charset="-128"/>
              <a:ea typeface="Meiryo UI" panose="020B0604030504040204" pitchFamily="50" charset="-128"/>
            </a:rPr>
            <a:t>「委託料上限額」の範囲内</a:t>
          </a:r>
          <a:r>
            <a:rPr kumimoji="1" lang="ja-JP" altLang="en-US" sz="1100" b="0" u="none">
              <a:solidFill>
                <a:srgbClr val="FF0000"/>
              </a:solidFill>
              <a:latin typeface="Meiryo UI" panose="020B0604030504040204" pitchFamily="50" charset="-128"/>
              <a:ea typeface="Meiryo UI" panose="020B0604030504040204" pitchFamily="50" charset="-128"/>
            </a:rPr>
            <a:t>　↓下記参照</a:t>
          </a:r>
          <a:endParaRPr kumimoji="1" lang="en-US" altLang="ja-JP" sz="1100" b="0" u="none">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22</xdr:col>
      <xdr:colOff>105591</xdr:colOff>
      <xdr:row>31</xdr:row>
      <xdr:rowOff>250370</xdr:rowOff>
    </xdr:from>
    <xdr:to>
      <xdr:col>24</xdr:col>
      <xdr:colOff>254726</xdr:colOff>
      <xdr:row>34</xdr:row>
      <xdr:rowOff>32111</xdr:rowOff>
    </xdr:to>
    <xdr:sp macro="" textlink="">
      <xdr:nvSpPr>
        <xdr:cNvPr id="31" name="星 7 30"/>
        <xdr:cNvSpPr/>
      </xdr:nvSpPr>
      <xdr:spPr>
        <a:xfrm>
          <a:off x="8650877" y="9416141"/>
          <a:ext cx="1379220" cy="369570"/>
        </a:xfrm>
        <a:prstGeom prst="star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306978</xdr:colOff>
      <xdr:row>32</xdr:row>
      <xdr:rowOff>229687</xdr:rowOff>
    </xdr:from>
    <xdr:to>
      <xdr:col>23</xdr:col>
      <xdr:colOff>138249</xdr:colOff>
      <xdr:row>41</xdr:row>
      <xdr:rowOff>97971</xdr:rowOff>
    </xdr:to>
    <xdr:sp macro="" textlink="">
      <xdr:nvSpPr>
        <xdr:cNvPr id="32" name="右カーブ矢印 31"/>
        <xdr:cNvSpPr/>
      </xdr:nvSpPr>
      <xdr:spPr>
        <a:xfrm>
          <a:off x="8482149" y="9689373"/>
          <a:ext cx="419100" cy="1316084"/>
        </a:xfrm>
        <a:prstGeom prst="curved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47897</xdr:colOff>
      <xdr:row>36</xdr:row>
      <xdr:rowOff>6530</xdr:rowOff>
    </xdr:from>
    <xdr:to>
      <xdr:col>24</xdr:col>
      <xdr:colOff>170907</xdr:colOff>
      <xdr:row>36</xdr:row>
      <xdr:rowOff>515165</xdr:rowOff>
    </xdr:to>
    <xdr:sp macro="" textlink="">
      <xdr:nvSpPr>
        <xdr:cNvPr id="33" name="角丸四角形 32"/>
        <xdr:cNvSpPr/>
      </xdr:nvSpPr>
      <xdr:spPr>
        <a:xfrm>
          <a:off x="8810897" y="10064930"/>
          <a:ext cx="1135381" cy="50863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29392</xdr:colOff>
      <xdr:row>32</xdr:row>
      <xdr:rowOff>95250</xdr:rowOff>
    </xdr:from>
    <xdr:to>
      <xdr:col>18</xdr:col>
      <xdr:colOff>136345</xdr:colOff>
      <xdr:row>41</xdr:row>
      <xdr:rowOff>21499</xdr:rowOff>
    </xdr:to>
    <xdr:sp macro="" textlink="">
      <xdr:nvSpPr>
        <xdr:cNvPr id="34" name="テキスト ボックス 33"/>
        <xdr:cNvSpPr txBox="1"/>
      </xdr:nvSpPr>
      <xdr:spPr>
        <a:xfrm>
          <a:off x="2383428" y="9647464"/>
          <a:ext cx="5413738" cy="140942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注意</a:t>
          </a:r>
          <a:r>
            <a:rPr kumimoji="1" lang="en-US" altLang="ja-JP" sz="1100" b="1">
              <a:solidFill>
                <a:srgbClr val="FF0000"/>
              </a:solidFill>
              <a:latin typeface="Meiryo UI" panose="020B0604030504040204" pitchFamily="50" charset="-128"/>
              <a:ea typeface="Meiryo UI" panose="020B0604030504040204" pitchFamily="50" charset="-128"/>
            </a:rPr>
            <a:t>】</a:t>
          </a:r>
        </a:p>
        <a:p>
          <a:pPr algn="l"/>
          <a:r>
            <a:rPr kumimoji="1" lang="ja-JP" altLang="en-US" sz="1100" b="1">
              <a:solidFill>
                <a:srgbClr val="FF0000"/>
              </a:solidFill>
              <a:latin typeface="Meiryo UI" panose="020B0604030504040204" pitchFamily="50" charset="-128"/>
              <a:ea typeface="Meiryo UI" panose="020B0604030504040204" pitchFamily="50" charset="-128"/>
            </a:rPr>
            <a:t>雇用確定届</a:t>
          </a:r>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報告様式</a:t>
          </a:r>
          <a:r>
            <a:rPr kumimoji="1" lang="en-US" altLang="ja-JP" sz="1100" b="1">
              <a:solidFill>
                <a:srgbClr val="FF0000"/>
              </a:solidFill>
              <a:latin typeface="Meiryo UI" panose="020B0604030504040204" pitchFamily="50" charset="-128"/>
              <a:ea typeface="Meiryo UI" panose="020B0604030504040204" pitchFamily="50" charset="-128"/>
            </a:rPr>
            <a:t>2】</a:t>
          </a:r>
          <a:r>
            <a:rPr kumimoji="1" lang="ja-JP" altLang="en-US" sz="1100" b="1">
              <a:solidFill>
                <a:srgbClr val="FF0000"/>
              </a:solidFill>
              <a:latin typeface="Meiryo UI" panose="020B0604030504040204" pitchFamily="50" charset="-128"/>
              <a:ea typeface="Meiryo UI" panose="020B0604030504040204" pitchFamily="50" charset="-128"/>
            </a:rPr>
            <a:t>で算出された各対象者の「委託料上限額」を入力</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en-US" altLang="ja-JP" sz="1100" b="0" u="sng">
              <a:solidFill>
                <a:srgbClr val="FF0000"/>
              </a:solidFill>
              <a:latin typeface="Meiryo UI" panose="020B0604030504040204" pitchFamily="50" charset="-128"/>
              <a:ea typeface="Meiryo UI" panose="020B0604030504040204" pitchFamily="50" charset="-128"/>
            </a:rPr>
            <a:t>※</a:t>
          </a:r>
          <a:r>
            <a:rPr kumimoji="1" lang="ja-JP" altLang="en-US" sz="1100" b="0" u="sng">
              <a:solidFill>
                <a:srgbClr val="FF0000"/>
              </a:solidFill>
              <a:latin typeface="Meiryo UI" panose="020B0604030504040204" pitchFamily="50" charset="-128"/>
              <a:ea typeface="Meiryo UI" panose="020B0604030504040204" pitchFamily="50" charset="-128"/>
            </a:rPr>
            <a:t>本事業の委託料上限額（週</a:t>
          </a:r>
          <a:r>
            <a:rPr kumimoji="1" lang="en-US" altLang="ja-JP" sz="1100" b="0" u="sng">
              <a:solidFill>
                <a:srgbClr val="FF0000"/>
              </a:solidFill>
              <a:latin typeface="Meiryo UI" panose="020B0604030504040204" pitchFamily="50" charset="-128"/>
              <a:ea typeface="Meiryo UI" panose="020B0604030504040204" pitchFamily="50" charset="-128"/>
            </a:rPr>
            <a:t>30</a:t>
          </a:r>
          <a:r>
            <a:rPr kumimoji="1" lang="ja-JP" altLang="en-US" sz="1100" b="0" u="sng">
              <a:solidFill>
                <a:srgbClr val="FF0000"/>
              </a:solidFill>
              <a:latin typeface="Meiryo UI" panose="020B0604030504040204" pitchFamily="50" charset="-128"/>
              <a:ea typeface="Meiryo UI" panose="020B0604030504040204" pitchFamily="50" charset="-128"/>
            </a:rPr>
            <a:t>時間以上</a:t>
          </a:r>
          <a:r>
            <a:rPr kumimoji="1" lang="en-US" altLang="ja-JP" sz="1100" b="0" u="sng">
              <a:solidFill>
                <a:srgbClr val="FF0000"/>
              </a:solidFill>
              <a:latin typeface="Meiryo UI" panose="020B0604030504040204" pitchFamily="50" charset="-128"/>
              <a:ea typeface="Meiryo UI" panose="020B0604030504040204" pitchFamily="50" charset="-128"/>
            </a:rPr>
            <a:t>40</a:t>
          </a:r>
          <a:r>
            <a:rPr kumimoji="1" lang="ja-JP" altLang="en-US" sz="1100" b="0" u="sng">
              <a:solidFill>
                <a:srgbClr val="FF0000"/>
              </a:solidFill>
              <a:latin typeface="Meiryo UI" panose="020B0604030504040204" pitchFamily="50" charset="-128"/>
              <a:ea typeface="Meiryo UI" panose="020B0604030504040204" pitchFamily="50" charset="-128"/>
            </a:rPr>
            <a:t>時間以下</a:t>
          </a:r>
          <a:r>
            <a:rPr kumimoji="1" lang="en-US" altLang="ja-JP" sz="1100" b="0" u="sng">
              <a:solidFill>
                <a:srgbClr val="FF0000"/>
              </a:solidFill>
              <a:latin typeface="Meiryo UI" panose="020B0604030504040204" pitchFamily="50" charset="-128"/>
              <a:ea typeface="Meiryo UI" panose="020B0604030504040204" pitchFamily="50" charset="-128"/>
            </a:rPr>
            <a:t>…198</a:t>
          </a:r>
          <a:r>
            <a:rPr kumimoji="1" lang="ja-JP" altLang="en-US" sz="1100" b="0" u="sng">
              <a:solidFill>
                <a:srgbClr val="FF0000"/>
              </a:solidFill>
              <a:latin typeface="Meiryo UI" panose="020B0604030504040204" pitchFamily="50" charset="-128"/>
              <a:ea typeface="Meiryo UI" panose="020B0604030504040204" pitchFamily="50" charset="-128"/>
            </a:rPr>
            <a:t>万円、週</a:t>
          </a:r>
          <a:r>
            <a:rPr kumimoji="1" lang="en-US" altLang="ja-JP" sz="1100" b="0" u="sng">
              <a:solidFill>
                <a:srgbClr val="FF0000"/>
              </a:solidFill>
              <a:latin typeface="Meiryo UI" panose="020B0604030504040204" pitchFamily="50" charset="-128"/>
              <a:ea typeface="Meiryo UI" panose="020B0604030504040204" pitchFamily="50" charset="-128"/>
            </a:rPr>
            <a:t>20</a:t>
          </a:r>
          <a:r>
            <a:rPr kumimoji="1" lang="ja-JP" altLang="en-US" sz="1100" b="0" u="sng">
              <a:solidFill>
                <a:srgbClr val="FF0000"/>
              </a:solidFill>
              <a:latin typeface="Meiryo UI" panose="020B0604030504040204" pitchFamily="50" charset="-128"/>
              <a:ea typeface="Meiryo UI" panose="020B0604030504040204" pitchFamily="50" charset="-128"/>
            </a:rPr>
            <a:t>時間以上</a:t>
          </a:r>
          <a:r>
            <a:rPr kumimoji="1" lang="en-US" altLang="ja-JP" sz="1100" b="0" u="sng">
              <a:solidFill>
                <a:srgbClr val="FF0000"/>
              </a:solidFill>
              <a:latin typeface="Meiryo UI" panose="020B0604030504040204" pitchFamily="50" charset="-128"/>
              <a:ea typeface="Meiryo UI" panose="020B0604030504040204" pitchFamily="50" charset="-128"/>
            </a:rPr>
            <a:t>30</a:t>
          </a:r>
          <a:r>
            <a:rPr kumimoji="1" lang="ja-JP" altLang="en-US" sz="1100" b="0" u="sng">
              <a:solidFill>
                <a:srgbClr val="FF0000"/>
              </a:solidFill>
              <a:latin typeface="Meiryo UI" panose="020B0604030504040204" pitchFamily="50" charset="-128"/>
              <a:ea typeface="Meiryo UI" panose="020B0604030504040204" pitchFamily="50" charset="-128"/>
            </a:rPr>
            <a:t>時間未満</a:t>
          </a:r>
          <a:r>
            <a:rPr kumimoji="1" lang="en-US" altLang="ja-JP" sz="1100" b="0" u="sng">
              <a:solidFill>
                <a:srgbClr val="FF0000"/>
              </a:solidFill>
              <a:latin typeface="Meiryo UI" panose="020B0604030504040204" pitchFamily="50" charset="-128"/>
              <a:ea typeface="Meiryo UI" panose="020B0604030504040204" pitchFamily="50" charset="-128"/>
            </a:rPr>
            <a:t>…120</a:t>
          </a:r>
          <a:r>
            <a:rPr kumimoji="1" lang="ja-JP" altLang="en-US" sz="1100" b="0" u="sng">
              <a:solidFill>
                <a:srgbClr val="FF0000"/>
              </a:solidFill>
              <a:latin typeface="Meiryo UI" panose="020B0604030504040204" pitchFamily="50" charset="-128"/>
              <a:ea typeface="Meiryo UI" panose="020B0604030504040204" pitchFamily="50" charset="-128"/>
            </a:rPr>
            <a:t>万円）ではありません。</a:t>
          </a:r>
          <a:endParaRPr kumimoji="1" lang="en-US" altLang="ja-JP" sz="1100" b="0" u="sng">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23</xdr:col>
      <xdr:colOff>37012</xdr:colOff>
      <xdr:row>41</xdr:row>
      <xdr:rowOff>22859</xdr:rowOff>
    </xdr:from>
    <xdr:to>
      <xdr:col>24</xdr:col>
      <xdr:colOff>175261</xdr:colOff>
      <xdr:row>42</xdr:row>
      <xdr:rowOff>37555</xdr:rowOff>
    </xdr:to>
    <xdr:sp macro="" textlink="">
      <xdr:nvSpPr>
        <xdr:cNvPr id="35" name="角丸四角形 34"/>
        <xdr:cNvSpPr/>
      </xdr:nvSpPr>
      <xdr:spPr>
        <a:xfrm>
          <a:off x="8800012" y="10930345"/>
          <a:ext cx="1150620" cy="30861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77290</xdr:colOff>
      <xdr:row>18</xdr:row>
      <xdr:rowOff>28301</xdr:rowOff>
    </xdr:from>
    <xdr:to>
      <xdr:col>21</xdr:col>
      <xdr:colOff>298270</xdr:colOff>
      <xdr:row>23</xdr:row>
      <xdr:rowOff>199207</xdr:rowOff>
    </xdr:to>
    <xdr:sp macro="" textlink="">
      <xdr:nvSpPr>
        <xdr:cNvPr id="36" name="角丸四角形 35"/>
        <xdr:cNvSpPr/>
      </xdr:nvSpPr>
      <xdr:spPr>
        <a:xfrm>
          <a:off x="3528061" y="5111930"/>
          <a:ext cx="4945380" cy="153162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230777</xdr:colOff>
      <xdr:row>15</xdr:row>
      <xdr:rowOff>265067</xdr:rowOff>
    </xdr:from>
    <xdr:to>
      <xdr:col>16</xdr:col>
      <xdr:colOff>68853</xdr:colOff>
      <xdr:row>18</xdr:row>
      <xdr:rowOff>30478</xdr:rowOff>
    </xdr:to>
    <xdr:cxnSp macro="">
      <xdr:nvCxnSpPr>
        <xdr:cNvPr id="37" name="直線矢印コネクタ 36"/>
        <xdr:cNvCxnSpPr>
          <a:stCxn id="38" idx="1"/>
        </xdr:cNvCxnSpPr>
      </xdr:nvCxnSpPr>
      <xdr:spPr>
        <a:xfrm flipH="1">
          <a:off x="5466806" y="4466953"/>
          <a:ext cx="665390" cy="64715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68853</xdr:colOff>
      <xdr:row>13</xdr:row>
      <xdr:rowOff>279763</xdr:rowOff>
    </xdr:from>
    <xdr:to>
      <xdr:col>25</xdr:col>
      <xdr:colOff>76200</xdr:colOff>
      <xdr:row>17</xdr:row>
      <xdr:rowOff>250372</xdr:rowOff>
    </xdr:to>
    <xdr:sp macro="" textlink="">
      <xdr:nvSpPr>
        <xdr:cNvPr id="38" name="テキスト ボックス 37"/>
        <xdr:cNvSpPr txBox="1"/>
      </xdr:nvSpPr>
      <xdr:spPr>
        <a:xfrm>
          <a:off x="6132196" y="3893820"/>
          <a:ext cx="4176575" cy="114626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・タイムカードに沿って事業対象期間の各月の勤務時間数を入力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・各月勤務時間数の合計（例の場合、</a:t>
          </a:r>
          <a:r>
            <a:rPr kumimoji="1" lang="en-US" altLang="ja-JP" sz="1100" b="0">
              <a:solidFill>
                <a:sysClr val="windowText" lastClr="000000"/>
              </a:solidFill>
              <a:latin typeface="Meiryo UI" panose="020B0604030504040204" pitchFamily="50" charset="-128"/>
              <a:ea typeface="Meiryo UI" panose="020B0604030504040204" pitchFamily="50" charset="-128"/>
            </a:rPr>
            <a:t>165+169.5+164.5+164+165+160</a:t>
          </a: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a:t>
          </a:r>
          <a:r>
            <a:rPr kumimoji="1" lang="en-US" altLang="ja-JP" sz="1100" b="1" u="none">
              <a:solidFill>
                <a:sysClr val="windowText" lastClr="000000"/>
              </a:solidFill>
              <a:latin typeface="Meiryo UI" panose="020B0604030504040204" pitchFamily="50" charset="-128"/>
              <a:ea typeface="Meiryo UI" panose="020B0604030504040204" pitchFamily="50" charset="-128"/>
            </a:rPr>
            <a:t>988</a:t>
          </a:r>
          <a:r>
            <a:rPr kumimoji="1" lang="ja-JP" altLang="en-US" sz="1100" b="1" u="none">
              <a:solidFill>
                <a:sysClr val="windowText" lastClr="000000"/>
              </a:solidFill>
              <a:latin typeface="Meiryo UI" panose="020B0604030504040204" pitchFamily="50" charset="-128"/>
              <a:ea typeface="Meiryo UI" panose="020B0604030504040204" pitchFamily="50" charset="-128"/>
            </a:rPr>
            <a:t>時間</a:t>
          </a:r>
          <a:r>
            <a:rPr kumimoji="1" lang="ja-JP" altLang="en-US" sz="1100" b="0">
              <a:solidFill>
                <a:sysClr val="windowText" lastClr="000000"/>
              </a:solidFill>
              <a:latin typeface="Meiryo UI" panose="020B0604030504040204" pitchFamily="50" charset="-128"/>
              <a:ea typeface="Meiryo UI" panose="020B0604030504040204" pitchFamily="50" charset="-128"/>
            </a:rPr>
            <a:t>）と</a:t>
          </a:r>
          <a:r>
            <a:rPr kumimoji="1" lang="en-US" altLang="ja-JP" sz="1100" b="1">
              <a:solidFill>
                <a:sysClr val="windowText" lastClr="000000"/>
              </a:solidFill>
              <a:latin typeface="Meiryo UI" panose="020B0604030504040204" pitchFamily="50" charset="-128"/>
              <a:ea typeface="Meiryo UI" panose="020B0604030504040204" pitchFamily="50" charset="-128"/>
            </a:rPr>
            <a:t>1013</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ja-JP" altLang="en-US" sz="1100" b="0">
              <a:solidFill>
                <a:sysClr val="windowText" lastClr="000000"/>
              </a:solidFill>
              <a:latin typeface="Meiryo UI" panose="020B0604030504040204" pitchFamily="50" charset="-128"/>
              <a:ea typeface="Meiryo UI" panose="020B0604030504040204" pitchFamily="50" charset="-128"/>
            </a:rPr>
            <a:t>を掛けた金額が右記に反映されます。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141513</xdr:colOff>
      <xdr:row>24</xdr:row>
      <xdr:rowOff>130629</xdr:rowOff>
    </xdr:from>
    <xdr:to>
      <xdr:col>18</xdr:col>
      <xdr:colOff>439782</xdr:colOff>
      <xdr:row>27</xdr:row>
      <xdr:rowOff>261257</xdr:rowOff>
    </xdr:to>
    <xdr:sp macro="" textlink="">
      <xdr:nvSpPr>
        <xdr:cNvPr id="39" name="テキスト ボックス 38"/>
        <xdr:cNvSpPr txBox="1"/>
      </xdr:nvSpPr>
      <xdr:spPr>
        <a:xfrm>
          <a:off x="4571999" y="6847115"/>
          <a:ext cx="2758440" cy="101237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0">
              <a:solidFill>
                <a:sysClr val="windowText" lastClr="000000"/>
              </a:solidFill>
              <a:latin typeface="Meiryo UI" panose="020B0604030504040204" pitchFamily="50" charset="-128"/>
              <a:ea typeface="Meiryo UI" panose="020B0604030504040204" pitchFamily="50" charset="-128"/>
            </a:rPr>
            <a:t>免税事業者、課税事業者いずれも税</a:t>
          </a:r>
          <a:r>
            <a:rPr kumimoji="1" lang="ja-JP" altLang="en-US" sz="1100" b="1" u="sng">
              <a:solidFill>
                <a:srgbClr val="FF0000"/>
              </a:solidFill>
              <a:latin typeface="Meiryo UI" panose="020B0604030504040204" pitchFamily="50" charset="-128"/>
              <a:ea typeface="Meiryo UI" panose="020B0604030504040204" pitchFamily="50" charset="-128"/>
            </a:rPr>
            <a:t>込</a:t>
          </a:r>
          <a:r>
            <a:rPr kumimoji="1" lang="ja-JP" altLang="en-US" sz="1100" b="0">
              <a:solidFill>
                <a:sysClr val="windowText" lastClr="000000"/>
              </a:solidFill>
              <a:latin typeface="Meiryo UI" panose="020B0604030504040204" pitchFamily="50" charset="-128"/>
              <a:ea typeface="Meiryo UI" panose="020B0604030504040204" pitchFamily="50" charset="-128"/>
            </a:rPr>
            <a:t>額を入力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lnSpc>
              <a:spcPts val="1300"/>
            </a:lnSpc>
          </a:pPr>
          <a:r>
            <a:rPr kumimoji="1" lang="en-US" altLang="ja-JP" sz="1100" b="0">
              <a:solidFill>
                <a:srgbClr val="FF0000"/>
              </a:solidFill>
              <a:latin typeface="Meiryo UI" panose="020B0604030504040204" pitchFamily="50" charset="-128"/>
              <a:ea typeface="Meiryo UI" panose="020B0604030504040204" pitchFamily="50" charset="-128"/>
            </a:rPr>
            <a:t>※</a:t>
          </a:r>
          <a:r>
            <a:rPr kumimoji="1" lang="ja-JP" altLang="en-US" sz="1100" b="0">
              <a:solidFill>
                <a:srgbClr val="FF0000"/>
              </a:solidFill>
              <a:latin typeface="Meiryo UI" panose="020B0604030504040204" pitchFamily="50" charset="-128"/>
              <a:ea typeface="Meiryo UI" panose="020B0604030504040204" pitchFamily="50" charset="-128"/>
            </a:rPr>
            <a:t>免税事業者は</a:t>
          </a:r>
          <a:r>
            <a:rPr kumimoji="1" lang="ja-JP" altLang="en-US" sz="1100" b="0" u="sng">
              <a:solidFill>
                <a:srgbClr val="FF0000"/>
              </a:solidFill>
              <a:latin typeface="Meiryo UI" panose="020B0604030504040204" pitchFamily="50" charset="-128"/>
              <a:ea typeface="Meiryo UI" panose="020B0604030504040204" pitchFamily="50" charset="-128"/>
            </a:rPr>
            <a:t>税込</a:t>
          </a:r>
          <a:r>
            <a:rPr kumimoji="1" lang="ja-JP" altLang="en-US" sz="1100" b="0">
              <a:solidFill>
                <a:srgbClr val="FF0000"/>
              </a:solidFill>
              <a:latin typeface="Meiryo UI" panose="020B0604030504040204" pitchFamily="50" charset="-128"/>
              <a:ea typeface="Meiryo UI" panose="020B0604030504040204" pitchFamily="50" charset="-128"/>
            </a:rPr>
            <a:t>額が、課税事業者は</a:t>
          </a:r>
          <a:r>
            <a:rPr kumimoji="1" lang="ja-JP" altLang="en-US" sz="1100" b="0" u="sng">
              <a:solidFill>
                <a:srgbClr val="FF0000"/>
              </a:solidFill>
              <a:latin typeface="Meiryo UI" panose="020B0604030504040204" pitchFamily="50" charset="-128"/>
              <a:ea typeface="Meiryo UI" panose="020B0604030504040204" pitchFamily="50" charset="-128"/>
            </a:rPr>
            <a:t>税抜</a:t>
          </a:r>
          <a:r>
            <a:rPr kumimoji="1" lang="ja-JP" altLang="en-US" sz="1100" b="0">
              <a:solidFill>
                <a:srgbClr val="FF0000"/>
              </a:solidFill>
              <a:latin typeface="Meiryo UI" panose="020B0604030504040204" pitchFamily="50" charset="-128"/>
              <a:ea typeface="Meiryo UI" panose="020B0604030504040204" pitchFamily="50" charset="-128"/>
            </a:rPr>
            <a:t>額が反映されます。</a:t>
          </a:r>
          <a:endParaRPr kumimoji="1" lang="en-US" altLang="ja-JP" sz="11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10</xdr:col>
      <xdr:colOff>54427</xdr:colOff>
      <xdr:row>29</xdr:row>
      <xdr:rowOff>272143</xdr:rowOff>
    </xdr:from>
    <xdr:to>
      <xdr:col>17</xdr:col>
      <xdr:colOff>272141</xdr:colOff>
      <xdr:row>30</xdr:row>
      <xdr:rowOff>533399</xdr:rowOff>
    </xdr:to>
    <xdr:sp macro="" textlink="">
      <xdr:nvSpPr>
        <xdr:cNvPr id="43" name="テキスト ボックス 42"/>
        <xdr:cNvSpPr txBox="1"/>
      </xdr:nvSpPr>
      <xdr:spPr>
        <a:xfrm>
          <a:off x="4158341" y="8523514"/>
          <a:ext cx="2634343" cy="587828"/>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rgbClr val="FF0000"/>
              </a:solidFill>
              <a:latin typeface="Meiryo UI" panose="020B0604030504040204" pitchFamily="50" charset="-128"/>
              <a:ea typeface="Meiryo UI" panose="020B0604030504040204" pitchFamily="50" charset="-128"/>
            </a:rPr>
            <a:t>雇用期間中に受講開始、終了となるよう期間を記載してください。</a:t>
          </a:r>
          <a:endParaRPr kumimoji="1" lang="en-US" altLang="ja-JP" sz="105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370115</xdr:colOff>
      <xdr:row>9</xdr:row>
      <xdr:rowOff>239486</xdr:rowOff>
    </xdr:from>
    <xdr:to>
      <xdr:col>24</xdr:col>
      <xdr:colOff>47627</xdr:colOff>
      <xdr:row>13</xdr:row>
      <xdr:rowOff>61232</xdr:rowOff>
    </xdr:to>
    <xdr:sp macro="" textlink="">
      <xdr:nvSpPr>
        <xdr:cNvPr id="45" name="テキスト ボックス 44"/>
        <xdr:cNvSpPr txBox="1"/>
      </xdr:nvSpPr>
      <xdr:spPr>
        <a:xfrm>
          <a:off x="7260772" y="3037115"/>
          <a:ext cx="2562226" cy="638174"/>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雇用期間</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雇用開始の最終日は</a:t>
          </a:r>
          <a:r>
            <a:rPr kumimoji="1" lang="en-US" altLang="ja-JP" sz="1050" b="1">
              <a:solidFill>
                <a:sysClr val="windowText" lastClr="000000"/>
              </a:solidFill>
              <a:latin typeface="Meiryo UI" panose="020B0604030504040204" pitchFamily="50" charset="-128"/>
              <a:ea typeface="Meiryo UI" panose="020B0604030504040204" pitchFamily="50" charset="-128"/>
            </a:rPr>
            <a:t>11/1</a:t>
          </a: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雇用終了の最終日は</a:t>
          </a:r>
          <a:r>
            <a:rPr kumimoji="1" lang="en-US" altLang="ja-JP" sz="1050" b="1">
              <a:solidFill>
                <a:sysClr val="windowText" lastClr="000000"/>
              </a:solidFill>
              <a:latin typeface="Meiryo UI" panose="020B0604030504040204" pitchFamily="50" charset="-128"/>
              <a:ea typeface="Meiryo UI" panose="020B0604030504040204" pitchFamily="50" charset="-128"/>
            </a:rPr>
            <a:t>1/31</a:t>
          </a:r>
          <a:r>
            <a:rPr kumimoji="1" lang="ja-JP" altLang="en-US" sz="1050" b="1">
              <a:solidFill>
                <a:sysClr val="windowText" lastClr="000000"/>
              </a:solidFill>
              <a:latin typeface="Meiryo UI" panose="020B0604030504040204" pitchFamily="50" charset="-128"/>
              <a:ea typeface="Meiryo UI" panose="020B0604030504040204" pitchFamily="50" charset="-128"/>
            </a:rPr>
            <a:t>です。</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10886</xdr:colOff>
      <xdr:row>49</xdr:row>
      <xdr:rowOff>280851</xdr:rowOff>
    </xdr:from>
    <xdr:to>
      <xdr:col>13</xdr:col>
      <xdr:colOff>248738</xdr:colOff>
      <xdr:row>51</xdr:row>
      <xdr:rowOff>1633</xdr:rowOff>
    </xdr:to>
    <xdr:sp macro="" textlink="">
      <xdr:nvSpPr>
        <xdr:cNvPr id="47" name="角丸四角形 46"/>
        <xdr:cNvSpPr/>
      </xdr:nvSpPr>
      <xdr:spPr>
        <a:xfrm>
          <a:off x="3461657" y="13430794"/>
          <a:ext cx="1718310" cy="30861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94161</xdr:colOff>
      <xdr:row>48</xdr:row>
      <xdr:rowOff>203562</xdr:rowOff>
    </xdr:from>
    <xdr:to>
      <xdr:col>23</xdr:col>
      <xdr:colOff>7620</xdr:colOff>
      <xdr:row>51</xdr:row>
      <xdr:rowOff>21771</xdr:rowOff>
    </xdr:to>
    <xdr:sp macro="" textlink="">
      <xdr:nvSpPr>
        <xdr:cNvPr id="48" name="テキスト ボックス 47"/>
        <xdr:cNvSpPr txBox="1"/>
      </xdr:nvSpPr>
      <xdr:spPr>
        <a:xfrm>
          <a:off x="5330190" y="13081362"/>
          <a:ext cx="3440430" cy="67818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ここで算出された数字が</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報告様式</a:t>
          </a:r>
          <a:r>
            <a:rPr kumimoji="1" lang="en-US" altLang="ja-JP" sz="1100" b="0">
              <a:solidFill>
                <a:sysClr val="windowText" lastClr="000000"/>
              </a:solidFill>
              <a:latin typeface="Meiryo UI" panose="020B0604030504040204" pitchFamily="50" charset="-128"/>
              <a:ea typeface="Meiryo UI" panose="020B0604030504040204" pitchFamily="50" charset="-128"/>
            </a:rPr>
            <a:t>2-1】</a:t>
          </a:r>
          <a:r>
            <a:rPr kumimoji="1" lang="ja-JP" altLang="en-US" sz="1100" b="0">
              <a:solidFill>
                <a:sysClr val="windowText" lastClr="000000"/>
              </a:solidFill>
              <a:latin typeface="Meiryo UI" panose="020B0604030504040204" pitchFamily="50" charset="-128"/>
              <a:ea typeface="Meiryo UI" panose="020B0604030504040204" pitchFamily="50" charset="-128"/>
            </a:rPr>
            <a:t>「対象者雇用実績内容」②の「指導員費」の時間数に自動反映</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138248</xdr:colOff>
      <xdr:row>46</xdr:row>
      <xdr:rowOff>54428</xdr:rowOff>
    </xdr:from>
    <xdr:to>
      <xdr:col>23</xdr:col>
      <xdr:colOff>131717</xdr:colOff>
      <xdr:row>48</xdr:row>
      <xdr:rowOff>88174</xdr:rowOff>
    </xdr:to>
    <xdr:sp macro="" textlink="">
      <xdr:nvSpPr>
        <xdr:cNvPr id="49" name="正方形/長方形 48"/>
        <xdr:cNvSpPr/>
      </xdr:nvSpPr>
      <xdr:spPr>
        <a:xfrm>
          <a:off x="5831477" y="12562114"/>
          <a:ext cx="3063240" cy="4038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②実績内訳（実績報告様式</a:t>
          </a:r>
          <a:r>
            <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2-2</a:t>
          </a: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13</xdr:col>
      <xdr:colOff>185056</xdr:colOff>
      <xdr:row>49</xdr:row>
      <xdr:rowOff>32657</xdr:rowOff>
    </xdr:from>
    <xdr:to>
      <xdr:col>14</xdr:col>
      <xdr:colOff>114571</xdr:colOff>
      <xdr:row>50</xdr:row>
      <xdr:rowOff>32112</xdr:rowOff>
    </xdr:to>
    <xdr:cxnSp macro="">
      <xdr:nvCxnSpPr>
        <xdr:cNvPr id="50" name="カギ線コネクタ 49"/>
        <xdr:cNvCxnSpPr/>
      </xdr:nvCxnSpPr>
      <xdr:spPr>
        <a:xfrm rot="10800000" flipV="1">
          <a:off x="5116285" y="13182600"/>
          <a:ext cx="234315" cy="293369"/>
        </a:xfrm>
        <a:prstGeom prst="bentConnector2">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281940</xdr:colOff>
      <xdr:row>92</xdr:row>
      <xdr:rowOff>21769</xdr:rowOff>
    </xdr:from>
    <xdr:to>
      <xdr:col>23</xdr:col>
      <xdr:colOff>718457</xdr:colOff>
      <xdr:row>93</xdr:row>
      <xdr:rowOff>489856</xdr:rowOff>
    </xdr:to>
    <xdr:sp macro="" textlink="">
      <xdr:nvSpPr>
        <xdr:cNvPr id="52" name="角丸四角形 51"/>
        <xdr:cNvSpPr/>
      </xdr:nvSpPr>
      <xdr:spPr>
        <a:xfrm>
          <a:off x="7629797" y="22359255"/>
          <a:ext cx="1851660" cy="97971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137159</xdr:colOff>
      <xdr:row>90</xdr:row>
      <xdr:rowOff>121919</xdr:rowOff>
    </xdr:from>
    <xdr:to>
      <xdr:col>22</xdr:col>
      <xdr:colOff>10341</xdr:colOff>
      <xdr:row>92</xdr:row>
      <xdr:rowOff>21769</xdr:rowOff>
    </xdr:to>
    <xdr:cxnSp macro="">
      <xdr:nvCxnSpPr>
        <xdr:cNvPr id="53" name="カギ線コネクタ 52"/>
        <xdr:cNvCxnSpPr>
          <a:endCxn id="52" idx="0"/>
        </xdr:cNvCxnSpPr>
      </xdr:nvCxnSpPr>
      <xdr:spPr>
        <a:xfrm>
          <a:off x="7485016" y="21871576"/>
          <a:ext cx="1070611" cy="487679"/>
        </a:xfrm>
        <a:prstGeom prst="bentConnector2">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313508</xdr:colOff>
      <xdr:row>88</xdr:row>
      <xdr:rowOff>95792</xdr:rowOff>
    </xdr:from>
    <xdr:to>
      <xdr:col>19</xdr:col>
      <xdr:colOff>163286</xdr:colOff>
      <xdr:row>92</xdr:row>
      <xdr:rowOff>402771</xdr:rowOff>
    </xdr:to>
    <xdr:sp macro="" textlink="">
      <xdr:nvSpPr>
        <xdr:cNvPr id="54" name="テキスト ボックス 53"/>
        <xdr:cNvSpPr txBox="1"/>
      </xdr:nvSpPr>
      <xdr:spPr>
        <a:xfrm>
          <a:off x="4417422" y="21355592"/>
          <a:ext cx="3093721" cy="138466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ここで算出された一人当たりの求人広告費が、</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実績報告様式</a:t>
          </a:r>
          <a:r>
            <a:rPr kumimoji="1" lang="en-US" altLang="ja-JP" sz="1100" b="0">
              <a:solidFill>
                <a:sysClr val="windowText" lastClr="000000"/>
              </a:solidFill>
              <a:latin typeface="Meiryo UI" panose="020B0604030504040204" pitchFamily="50" charset="-128"/>
              <a:ea typeface="Meiryo UI" panose="020B0604030504040204" pitchFamily="50" charset="-128"/>
            </a:rPr>
            <a:t>2-1】</a:t>
          </a:r>
          <a:r>
            <a:rPr kumimoji="1" lang="ja-JP" altLang="en-US" sz="1100" b="0">
              <a:solidFill>
                <a:sysClr val="windowText" lastClr="000000"/>
              </a:solidFill>
              <a:latin typeface="Meiryo UI" panose="020B0604030504040204" pitchFamily="50" charset="-128"/>
              <a:ea typeface="Meiryo UI" panose="020B0604030504040204" pitchFamily="50" charset="-128"/>
            </a:rPr>
            <a:t>「１ 対象者雇用実績内容」</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④の「求人広告費」に自動反映</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u="sng">
              <a:solidFill>
                <a:sysClr val="windowText" lastClr="000000"/>
              </a:solidFill>
              <a:latin typeface="Meiryo UI" panose="020B0604030504040204" pitchFamily="50" charset="-128"/>
              <a:ea typeface="Meiryo UI" panose="020B0604030504040204" pitchFamily="50" charset="-128"/>
            </a:rPr>
            <a:t>※</a:t>
          </a:r>
          <a:r>
            <a:rPr kumimoji="1" lang="ja-JP" altLang="en-US" sz="1100" b="0" u="sng">
              <a:solidFill>
                <a:sysClr val="windowText" lastClr="000000"/>
              </a:solidFill>
              <a:latin typeface="Meiryo UI" panose="020B0604030504040204" pitchFamily="50" charset="-128"/>
              <a:ea typeface="Meiryo UI" panose="020B0604030504040204" pitchFamily="50" charset="-128"/>
            </a:rPr>
            <a:t>課税事業者は税抜額が、免税事業者は税込額が反映</a:t>
          </a:r>
          <a:endParaRPr kumimoji="1" lang="en-US" altLang="ja-JP" sz="110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163285</xdr:colOff>
      <xdr:row>94</xdr:row>
      <xdr:rowOff>571499</xdr:rowOff>
    </xdr:from>
    <xdr:to>
      <xdr:col>2</xdr:col>
      <xdr:colOff>227511</xdr:colOff>
      <xdr:row>97</xdr:row>
      <xdr:rowOff>441959</xdr:rowOff>
    </xdr:to>
    <xdr:sp macro="" textlink="">
      <xdr:nvSpPr>
        <xdr:cNvPr id="55" name="角丸四角形 54"/>
        <xdr:cNvSpPr/>
      </xdr:nvSpPr>
      <xdr:spPr>
        <a:xfrm>
          <a:off x="326571" y="23932242"/>
          <a:ext cx="434340" cy="14706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221709</xdr:colOff>
      <xdr:row>97</xdr:row>
      <xdr:rowOff>327659</xdr:rowOff>
    </xdr:from>
    <xdr:to>
      <xdr:col>3</xdr:col>
      <xdr:colOff>102325</xdr:colOff>
      <xdr:row>98</xdr:row>
      <xdr:rowOff>235131</xdr:rowOff>
    </xdr:to>
    <xdr:cxnSp macro="">
      <xdr:nvCxnSpPr>
        <xdr:cNvPr id="56" name="直線矢印コネクタ 55"/>
        <xdr:cNvCxnSpPr/>
      </xdr:nvCxnSpPr>
      <xdr:spPr>
        <a:xfrm flipH="1" flipV="1">
          <a:off x="755109" y="25288602"/>
          <a:ext cx="348702" cy="4191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353785</xdr:colOff>
      <xdr:row>98</xdr:row>
      <xdr:rowOff>189411</xdr:rowOff>
    </xdr:from>
    <xdr:to>
      <xdr:col>6</xdr:col>
      <xdr:colOff>674915</xdr:colOff>
      <xdr:row>100</xdr:row>
      <xdr:rowOff>21771</xdr:rowOff>
    </xdr:to>
    <xdr:sp macro="" textlink="">
      <xdr:nvSpPr>
        <xdr:cNvPr id="57" name="テキスト ボックス 56"/>
        <xdr:cNvSpPr txBox="1"/>
      </xdr:nvSpPr>
      <xdr:spPr>
        <a:xfrm>
          <a:off x="517071" y="25661982"/>
          <a:ext cx="2280558" cy="8556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別紙「求人広告費　管理表」と対応するよう記入</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126273</xdr:colOff>
      <xdr:row>88</xdr:row>
      <xdr:rowOff>54427</xdr:rowOff>
    </xdr:from>
    <xdr:to>
      <xdr:col>9</xdr:col>
      <xdr:colOff>283029</xdr:colOff>
      <xdr:row>89</xdr:row>
      <xdr:rowOff>261257</xdr:rowOff>
    </xdr:to>
    <xdr:sp macro="" textlink="">
      <xdr:nvSpPr>
        <xdr:cNvPr id="58" name="正方形/長方形 57"/>
        <xdr:cNvSpPr/>
      </xdr:nvSpPr>
      <xdr:spPr>
        <a:xfrm>
          <a:off x="659673" y="21314227"/>
          <a:ext cx="3270070" cy="40277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②実績内訳（実績報告様式</a:t>
          </a:r>
          <a:r>
            <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2-3</a:t>
          </a: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xdr:col>
      <xdr:colOff>261256</xdr:colOff>
      <xdr:row>62</xdr:row>
      <xdr:rowOff>133892</xdr:rowOff>
    </xdr:from>
    <xdr:to>
      <xdr:col>4</xdr:col>
      <xdr:colOff>402771</xdr:colOff>
      <xdr:row>72</xdr:row>
      <xdr:rowOff>119743</xdr:rowOff>
    </xdr:to>
    <xdr:sp macro="" textlink="">
      <xdr:nvSpPr>
        <xdr:cNvPr id="62" name="テキスト ボックス 61"/>
        <xdr:cNvSpPr txBox="1"/>
      </xdr:nvSpPr>
      <xdr:spPr>
        <a:xfrm>
          <a:off x="424542" y="16299178"/>
          <a:ext cx="1306286" cy="194527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報告様式</a:t>
          </a:r>
          <a:r>
            <a:rPr kumimoji="1" lang="en-US" altLang="ja-JP" sz="1100" b="0">
              <a:solidFill>
                <a:sysClr val="windowText" lastClr="000000"/>
              </a:solidFill>
              <a:latin typeface="Meiryo UI" panose="020B0604030504040204" pitchFamily="50" charset="-128"/>
              <a:ea typeface="Meiryo UI" panose="020B0604030504040204" pitchFamily="50" charset="-128"/>
            </a:rPr>
            <a:t>2-1】</a:t>
          </a:r>
          <a:r>
            <a:rPr kumimoji="1" lang="ja-JP" altLang="en-US" sz="1100" b="0">
              <a:solidFill>
                <a:sysClr val="windowText" lastClr="000000"/>
              </a:solidFill>
              <a:latin typeface="Meiryo UI" panose="020B0604030504040204" pitchFamily="50" charset="-128"/>
              <a:ea typeface="Meiryo UI" panose="020B0604030504040204" pitchFamily="50" charset="-128"/>
            </a:rPr>
            <a:t>「対象者雇用実績内容」①「賃金」欄で記入した各月の時間数が自動反映</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43542</xdr:colOff>
      <xdr:row>51</xdr:row>
      <xdr:rowOff>402772</xdr:rowOff>
    </xdr:from>
    <xdr:to>
      <xdr:col>10</xdr:col>
      <xdr:colOff>206828</xdr:colOff>
      <xdr:row>54</xdr:row>
      <xdr:rowOff>108857</xdr:rowOff>
    </xdr:to>
    <xdr:sp macro="" textlink="">
      <xdr:nvSpPr>
        <xdr:cNvPr id="64" name="角丸四角形 63"/>
        <xdr:cNvSpPr/>
      </xdr:nvSpPr>
      <xdr:spPr>
        <a:xfrm>
          <a:off x="3690256" y="14140543"/>
          <a:ext cx="620486" cy="56605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54431</xdr:colOff>
      <xdr:row>55</xdr:row>
      <xdr:rowOff>65317</xdr:rowOff>
    </xdr:from>
    <xdr:to>
      <xdr:col>14</xdr:col>
      <xdr:colOff>315690</xdr:colOff>
      <xdr:row>57</xdr:row>
      <xdr:rowOff>152402</xdr:rowOff>
    </xdr:to>
    <xdr:sp macro="" textlink="">
      <xdr:nvSpPr>
        <xdr:cNvPr id="66" name="右カーブ矢印 65"/>
        <xdr:cNvSpPr/>
      </xdr:nvSpPr>
      <xdr:spPr>
        <a:xfrm rot="16854933">
          <a:off x="4615547" y="14401801"/>
          <a:ext cx="478970" cy="1393374"/>
        </a:xfrm>
        <a:prstGeom prst="curvedRightArrow">
          <a:avLst>
            <a:gd name="adj1" fmla="val 25000"/>
            <a:gd name="adj2" fmla="val 68667"/>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130628</xdr:colOff>
      <xdr:row>53</xdr:row>
      <xdr:rowOff>21771</xdr:rowOff>
    </xdr:from>
    <xdr:to>
      <xdr:col>16</xdr:col>
      <xdr:colOff>453934</xdr:colOff>
      <xdr:row>55</xdr:row>
      <xdr:rowOff>174171</xdr:rowOff>
    </xdr:to>
    <xdr:sp macro="" textlink="">
      <xdr:nvSpPr>
        <xdr:cNvPr id="67" name="角丸四角形 66"/>
        <xdr:cNvSpPr/>
      </xdr:nvSpPr>
      <xdr:spPr>
        <a:xfrm>
          <a:off x="5366657" y="14423571"/>
          <a:ext cx="1150620" cy="54428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340178</xdr:colOff>
      <xdr:row>59</xdr:row>
      <xdr:rowOff>176893</xdr:rowOff>
    </xdr:from>
    <xdr:to>
      <xdr:col>15</xdr:col>
      <xdr:colOff>295275</xdr:colOff>
      <xdr:row>64</xdr:row>
      <xdr:rowOff>34018</xdr:rowOff>
    </xdr:to>
    <xdr:sp macro="" textlink="">
      <xdr:nvSpPr>
        <xdr:cNvPr id="51" name="四角形吹き出し 50"/>
        <xdr:cNvSpPr/>
      </xdr:nvSpPr>
      <xdr:spPr>
        <a:xfrm>
          <a:off x="2326821" y="15893143"/>
          <a:ext cx="4282168" cy="809625"/>
        </a:xfrm>
        <a:prstGeom prst="wedgeRectCallout">
          <a:avLst>
            <a:gd name="adj1" fmla="val -145"/>
            <a:gd name="adj2" fmla="val -162671"/>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Meiryo UI" panose="020B0604030504040204" pitchFamily="50" charset="-128"/>
              <a:ea typeface="Meiryo UI" panose="020B0604030504040204" pitchFamily="50" charset="-128"/>
            </a:rPr>
            <a:t>実績報告様式</a:t>
          </a:r>
          <a:r>
            <a:rPr kumimoji="1" lang="en-US" altLang="ja-JP" sz="1100" b="1" u="sng">
              <a:solidFill>
                <a:srgbClr val="FF0000"/>
              </a:solidFill>
              <a:latin typeface="Meiryo UI" panose="020B0604030504040204" pitchFamily="50" charset="-128"/>
              <a:ea typeface="Meiryo UI" panose="020B0604030504040204" pitchFamily="50" charset="-128"/>
            </a:rPr>
            <a:t>2-1</a:t>
          </a:r>
          <a:r>
            <a:rPr kumimoji="1" lang="ja-JP" altLang="en-US" sz="1100" b="1" u="sng">
              <a:solidFill>
                <a:srgbClr val="FF0000"/>
              </a:solidFill>
              <a:latin typeface="Meiryo UI" panose="020B0604030504040204" pitchFamily="50" charset="-128"/>
              <a:ea typeface="Meiryo UI" panose="020B0604030504040204" pitchFamily="50" charset="-128"/>
            </a:rPr>
            <a:t>で記載した対象者の勤務時間数の締め日に合わせて</a:t>
          </a:r>
          <a:r>
            <a:rPr kumimoji="1" lang="ja-JP" altLang="en-US" sz="1100" b="0" u="none">
              <a:solidFill>
                <a:srgbClr val="FF0000"/>
              </a:solidFill>
              <a:latin typeface="Meiryo UI" panose="020B0604030504040204" pitchFamily="50" charset="-128"/>
              <a:ea typeface="Meiryo UI" panose="020B0604030504040204" pitchFamily="50" charset="-128"/>
            </a:rPr>
            <a:t>月ごと、指導員ごとの指導時間数を記載します</a:t>
          </a:r>
          <a:endParaRPr kumimoji="1" lang="en-US" altLang="ja-JP" sz="1100" b="0" u="none">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0</xdr:colOff>
      <xdr:row>57</xdr:row>
      <xdr:rowOff>0</xdr:rowOff>
    </xdr:from>
    <xdr:to>
      <xdr:col>25</xdr:col>
      <xdr:colOff>159204</xdr:colOff>
      <xdr:row>62</xdr:row>
      <xdr:rowOff>68036</xdr:rowOff>
    </xdr:to>
    <xdr:sp macro="" textlink="">
      <xdr:nvSpPr>
        <xdr:cNvPr id="60" name="四角形吹き出し 59"/>
        <xdr:cNvSpPr/>
      </xdr:nvSpPr>
      <xdr:spPr>
        <a:xfrm>
          <a:off x="7239000" y="15335250"/>
          <a:ext cx="4282168" cy="1020536"/>
        </a:xfrm>
        <a:prstGeom prst="wedgeRectCallout">
          <a:avLst>
            <a:gd name="adj1" fmla="val -51403"/>
            <a:gd name="adj2" fmla="val -92083"/>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Meiryo UI" panose="020B0604030504040204" pitchFamily="50" charset="-128"/>
              <a:ea typeface="Meiryo UI" panose="020B0604030504040204" pitchFamily="50" charset="-128"/>
            </a:rPr>
            <a:t>対象者の勤務時間数の範囲内</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研修等受講時間、移動時間等、直接指導にあたっていない時間数を含めることはできません。特に、研修受講期間中は注意してください。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408216</xdr:colOff>
      <xdr:row>42</xdr:row>
      <xdr:rowOff>272144</xdr:rowOff>
    </xdr:from>
    <xdr:to>
      <xdr:col>22</xdr:col>
      <xdr:colOff>231321</xdr:colOff>
      <xdr:row>45</xdr:row>
      <xdr:rowOff>54429</xdr:rowOff>
    </xdr:to>
    <xdr:sp macro="" textlink="">
      <xdr:nvSpPr>
        <xdr:cNvPr id="74" name="テキスト ボックス 73"/>
        <xdr:cNvSpPr txBox="1"/>
      </xdr:nvSpPr>
      <xdr:spPr>
        <a:xfrm>
          <a:off x="8069037" y="11606894"/>
          <a:ext cx="1646463" cy="68035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100000"/>
            </a:lnSpc>
          </a:pPr>
          <a:r>
            <a:rPr kumimoji="1" lang="ja-JP" altLang="en-US" sz="1100" b="0">
              <a:solidFill>
                <a:sysClr val="windowText" lastClr="000000"/>
              </a:solidFill>
              <a:latin typeface="Meiryo UI" panose="020B0604030504040204" pitchFamily="50" charset="-128"/>
              <a:ea typeface="Meiryo UI" panose="020B0604030504040204" pitchFamily="50" charset="-128"/>
            </a:rPr>
            <a:t>請求対象者一覧に転記する金額→</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23</xdr:col>
      <xdr:colOff>27216</xdr:colOff>
      <xdr:row>43</xdr:row>
      <xdr:rowOff>217714</xdr:rowOff>
    </xdr:from>
    <xdr:to>
      <xdr:col>24</xdr:col>
      <xdr:colOff>150226</xdr:colOff>
      <xdr:row>45</xdr:row>
      <xdr:rowOff>127635</xdr:rowOff>
    </xdr:to>
    <xdr:sp macro="" textlink="">
      <xdr:nvSpPr>
        <xdr:cNvPr id="70" name="角丸四角形 69"/>
        <xdr:cNvSpPr/>
      </xdr:nvSpPr>
      <xdr:spPr>
        <a:xfrm>
          <a:off x="9756323" y="11851821"/>
          <a:ext cx="1252403" cy="50863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19137</xdr:colOff>
      <xdr:row>27</xdr:row>
      <xdr:rowOff>7620</xdr:rowOff>
    </xdr:from>
    <xdr:to>
      <xdr:col>20</xdr:col>
      <xdr:colOff>38100</xdr:colOff>
      <xdr:row>29</xdr:row>
      <xdr:rowOff>38100</xdr:rowOff>
    </xdr:to>
    <xdr:sp macro="" textlink="">
      <xdr:nvSpPr>
        <xdr:cNvPr id="34" name="角丸四角形 33"/>
        <xdr:cNvSpPr/>
      </xdr:nvSpPr>
      <xdr:spPr>
        <a:xfrm>
          <a:off x="6448512" y="6941820"/>
          <a:ext cx="3209838" cy="67818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24</xdr:row>
          <xdr:rowOff>19050</xdr:rowOff>
        </xdr:from>
        <xdr:to>
          <xdr:col>3</xdr:col>
          <xdr:colOff>514350</xdr:colOff>
          <xdr:row>24</xdr:row>
          <xdr:rowOff>257175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38100</xdr:rowOff>
        </xdr:from>
        <xdr:to>
          <xdr:col>3</xdr:col>
          <xdr:colOff>466725</xdr:colOff>
          <xdr:row>17</xdr:row>
          <xdr:rowOff>247650</xdr:rowOff>
        </xdr:to>
        <xdr:sp macro="" textlink="">
          <xdr:nvSpPr>
            <xdr:cNvPr id="40962" name="Option Button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47625</xdr:rowOff>
        </xdr:from>
        <xdr:to>
          <xdr:col>3</xdr:col>
          <xdr:colOff>466725</xdr:colOff>
          <xdr:row>16</xdr:row>
          <xdr:rowOff>257175</xdr:rowOff>
        </xdr:to>
        <xdr:sp macro="" textlink="">
          <xdr:nvSpPr>
            <xdr:cNvPr id="40963" name="Option Button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9525</xdr:rowOff>
        </xdr:from>
        <xdr:to>
          <xdr:col>3</xdr:col>
          <xdr:colOff>495300</xdr:colOff>
          <xdr:row>18</xdr:row>
          <xdr:rowOff>190500</xdr:rowOff>
        </xdr:to>
        <xdr:sp macro="" textlink="">
          <xdr:nvSpPr>
            <xdr:cNvPr id="40964" name="Group Box 4" hidden="1">
              <a:extLst>
                <a:ext uri="{63B3BB69-23CF-44E3-9099-C40C66FF867C}">
                  <a14:compatExt spid="_x0000_s409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476250</xdr:colOff>
          <xdr:row>90</xdr:row>
          <xdr:rowOff>47625</xdr:rowOff>
        </xdr:to>
        <xdr:sp macro="" textlink="">
          <xdr:nvSpPr>
            <xdr:cNvPr id="40965" name="Group Box 5" hidden="1">
              <a:extLst>
                <a:ext uri="{63B3BB69-23CF-44E3-9099-C40C66FF867C}">
                  <a14:compatExt spid="_x0000_s409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476250</xdr:colOff>
          <xdr:row>90</xdr:row>
          <xdr:rowOff>47625</xdr:rowOff>
        </xdr:to>
        <xdr:sp macro="" textlink="">
          <xdr:nvSpPr>
            <xdr:cNvPr id="40966" name="Group Box 6" hidden="1">
              <a:extLst>
                <a:ext uri="{63B3BB69-23CF-44E3-9099-C40C66FF867C}">
                  <a14:compatExt spid="_x0000_s409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0</xdr:rowOff>
        </xdr:from>
        <xdr:to>
          <xdr:col>13</xdr:col>
          <xdr:colOff>0</xdr:colOff>
          <xdr:row>10</xdr:row>
          <xdr:rowOff>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47625</xdr:rowOff>
        </xdr:from>
        <xdr:to>
          <xdr:col>3</xdr:col>
          <xdr:colOff>466725</xdr:colOff>
          <xdr:row>17</xdr:row>
          <xdr:rowOff>257175</xdr:rowOff>
        </xdr:to>
        <xdr:sp macro="" textlink="">
          <xdr:nvSpPr>
            <xdr:cNvPr id="40968" name="Option Button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2</xdr:row>
      <xdr:rowOff>8467</xdr:rowOff>
    </xdr:from>
    <xdr:ext cx="1111586" cy="692562"/>
    <xdr:sp macro="" textlink="">
      <xdr:nvSpPr>
        <xdr:cNvPr id="10" name="テキスト ボックス 9"/>
        <xdr:cNvSpPr txBox="1"/>
      </xdr:nvSpPr>
      <xdr:spPr>
        <a:xfrm>
          <a:off x="0" y="465667"/>
          <a:ext cx="1111586"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00"/>
              </a:solidFill>
            </a:rPr>
            <a:t>見本</a:t>
          </a:r>
        </a:p>
      </xdr:txBody>
    </xdr:sp>
    <xdr:clientData/>
  </xdr:oneCellAnchor>
  <xdr:twoCellAnchor>
    <xdr:from>
      <xdr:col>1</xdr:col>
      <xdr:colOff>213360</xdr:colOff>
      <xdr:row>13</xdr:row>
      <xdr:rowOff>7620</xdr:rowOff>
    </xdr:from>
    <xdr:to>
      <xdr:col>2</xdr:col>
      <xdr:colOff>830580</xdr:colOff>
      <xdr:row>15</xdr:row>
      <xdr:rowOff>7620</xdr:rowOff>
    </xdr:to>
    <xdr:sp macro="" textlink="">
      <xdr:nvSpPr>
        <xdr:cNvPr id="11" name="角丸四角形 10"/>
        <xdr:cNvSpPr/>
      </xdr:nvSpPr>
      <xdr:spPr>
        <a:xfrm>
          <a:off x="373380" y="2956560"/>
          <a:ext cx="1181100" cy="57912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541020</xdr:colOff>
      <xdr:row>9</xdr:row>
      <xdr:rowOff>167640</xdr:rowOff>
    </xdr:from>
    <xdr:to>
      <xdr:col>3</xdr:col>
      <xdr:colOff>160020</xdr:colOff>
      <xdr:row>12</xdr:row>
      <xdr:rowOff>182881</xdr:rowOff>
    </xdr:to>
    <xdr:cxnSp macro="">
      <xdr:nvCxnSpPr>
        <xdr:cNvPr id="12" name="直線矢印コネクタ 11"/>
        <xdr:cNvCxnSpPr/>
      </xdr:nvCxnSpPr>
      <xdr:spPr>
        <a:xfrm flipH="1">
          <a:off x="1264920" y="2423160"/>
          <a:ext cx="624840" cy="51054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822960</xdr:colOff>
      <xdr:row>7</xdr:row>
      <xdr:rowOff>68581</xdr:rowOff>
    </xdr:from>
    <xdr:to>
      <xdr:col>9</xdr:col>
      <xdr:colOff>281940</xdr:colOff>
      <xdr:row>11</xdr:row>
      <xdr:rowOff>60961</xdr:rowOff>
    </xdr:to>
    <xdr:sp macro="" textlink="">
      <xdr:nvSpPr>
        <xdr:cNvPr id="14" name="テキスト ボックス 13"/>
        <xdr:cNvSpPr txBox="1"/>
      </xdr:nvSpPr>
      <xdr:spPr>
        <a:xfrm>
          <a:off x="1546860" y="1943101"/>
          <a:ext cx="2560320" cy="74676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1100" b="0">
              <a:solidFill>
                <a:sysClr val="windowText" lastClr="000000"/>
              </a:solidFill>
            </a:rPr>
            <a:t>雇用確定届で記載した対象者の管理番号・雇用施設等名を入力</a:t>
          </a:r>
          <a:endParaRPr kumimoji="1" lang="en-US" altLang="ja-JP" sz="1100" b="0">
            <a:solidFill>
              <a:sysClr val="windowText" lastClr="000000"/>
            </a:solidFill>
          </a:endParaRPr>
        </a:p>
      </xdr:txBody>
    </xdr:sp>
    <xdr:clientData/>
  </xdr:twoCellAnchor>
  <xdr:twoCellAnchor>
    <xdr:from>
      <xdr:col>14</xdr:col>
      <xdr:colOff>82002</xdr:colOff>
      <xdr:row>28</xdr:row>
      <xdr:rowOff>314325</xdr:rowOff>
    </xdr:from>
    <xdr:to>
      <xdr:col>15</xdr:col>
      <xdr:colOff>9525</xdr:colOff>
      <xdr:row>30</xdr:row>
      <xdr:rowOff>60960</xdr:rowOff>
    </xdr:to>
    <xdr:cxnSp macro="">
      <xdr:nvCxnSpPr>
        <xdr:cNvPr id="17" name="直線矢印コネクタ 16"/>
        <xdr:cNvCxnSpPr/>
      </xdr:nvCxnSpPr>
      <xdr:spPr>
        <a:xfrm flipV="1">
          <a:off x="6511377" y="7572375"/>
          <a:ext cx="432348" cy="39433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327661</xdr:colOff>
      <xdr:row>29</xdr:row>
      <xdr:rowOff>133351</xdr:rowOff>
    </xdr:from>
    <xdr:to>
      <xdr:col>16</xdr:col>
      <xdr:colOff>0</xdr:colOff>
      <xdr:row>30</xdr:row>
      <xdr:rowOff>563881</xdr:rowOff>
    </xdr:to>
    <xdr:sp macro="" textlink="">
      <xdr:nvSpPr>
        <xdr:cNvPr id="16" name="テキスト ボックス 15"/>
        <xdr:cNvSpPr txBox="1"/>
      </xdr:nvSpPr>
      <xdr:spPr>
        <a:xfrm>
          <a:off x="4909186" y="7715251"/>
          <a:ext cx="2434589" cy="75438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0">
              <a:solidFill>
                <a:sysClr val="windowText" lastClr="000000"/>
              </a:solidFill>
            </a:rPr>
            <a:t>税込額のみ入力すると、</a:t>
          </a:r>
          <a:endParaRPr kumimoji="1" lang="en-US" altLang="ja-JP" sz="1100" b="0">
            <a:solidFill>
              <a:sysClr val="windowText" lastClr="000000"/>
            </a:solidFill>
          </a:endParaRPr>
        </a:p>
        <a:p>
          <a:pPr algn="l">
            <a:lnSpc>
              <a:spcPts val="1300"/>
            </a:lnSpc>
          </a:pPr>
          <a:r>
            <a:rPr kumimoji="1" lang="ja-JP" altLang="en-US" sz="1100" b="0">
              <a:solidFill>
                <a:sysClr val="windowText" lastClr="000000"/>
              </a:solidFill>
            </a:rPr>
            <a:t>免税事業者は税</a:t>
          </a:r>
          <a:r>
            <a:rPr kumimoji="1" lang="ja-JP" altLang="en-US" sz="1100" b="1" u="sng">
              <a:solidFill>
                <a:srgbClr val="FF0000"/>
              </a:solidFill>
            </a:rPr>
            <a:t>込</a:t>
          </a:r>
          <a:r>
            <a:rPr kumimoji="1" lang="ja-JP" altLang="en-US" sz="1100" b="0">
              <a:solidFill>
                <a:sysClr val="windowText" lastClr="000000"/>
              </a:solidFill>
            </a:rPr>
            <a:t>額、</a:t>
          </a:r>
          <a:endParaRPr kumimoji="1" lang="en-US" altLang="ja-JP" sz="1100" b="0">
            <a:solidFill>
              <a:sysClr val="windowText" lastClr="000000"/>
            </a:solidFill>
          </a:endParaRPr>
        </a:p>
        <a:p>
          <a:pPr algn="l">
            <a:lnSpc>
              <a:spcPts val="1300"/>
            </a:lnSpc>
          </a:pPr>
          <a:r>
            <a:rPr kumimoji="1" lang="ja-JP" altLang="en-US" sz="1100" b="0">
              <a:solidFill>
                <a:sysClr val="windowText" lastClr="000000"/>
              </a:solidFill>
            </a:rPr>
            <a:t>課税業者は税</a:t>
          </a:r>
          <a:r>
            <a:rPr kumimoji="1" lang="ja-JP" altLang="en-US" sz="1100" b="1" u="sng">
              <a:solidFill>
                <a:srgbClr val="FF0000"/>
              </a:solidFill>
            </a:rPr>
            <a:t>抜</a:t>
          </a:r>
          <a:r>
            <a:rPr kumimoji="1" lang="ja-JP" altLang="en-US" sz="1100" b="0">
              <a:solidFill>
                <a:sysClr val="windowText" lastClr="000000"/>
              </a:solidFill>
            </a:rPr>
            <a:t>額が反映される</a:t>
          </a:r>
          <a:endParaRPr kumimoji="1" lang="en-US" altLang="ja-JP" sz="1100" b="0">
            <a:solidFill>
              <a:sysClr val="windowText" lastClr="000000"/>
            </a:solidFill>
          </a:endParaRPr>
        </a:p>
      </xdr:txBody>
    </xdr:sp>
    <xdr:clientData/>
  </xdr:twoCellAnchor>
  <xdr:twoCellAnchor>
    <xdr:from>
      <xdr:col>6</xdr:col>
      <xdr:colOff>251460</xdr:colOff>
      <xdr:row>32</xdr:row>
      <xdr:rowOff>45720</xdr:rowOff>
    </xdr:from>
    <xdr:to>
      <xdr:col>17</xdr:col>
      <xdr:colOff>22860</xdr:colOff>
      <xdr:row>35</xdr:row>
      <xdr:rowOff>160020</xdr:rowOff>
    </xdr:to>
    <xdr:sp macro="" textlink="">
      <xdr:nvSpPr>
        <xdr:cNvPr id="26" name="四角形吹き出し 25"/>
        <xdr:cNvSpPr/>
      </xdr:nvSpPr>
      <xdr:spPr>
        <a:xfrm>
          <a:off x="3246120" y="8816340"/>
          <a:ext cx="3848100" cy="792480"/>
        </a:xfrm>
        <a:prstGeom prst="wedgeRectCallout">
          <a:avLst>
            <a:gd name="adj1" fmla="val 60771"/>
            <a:gd name="adj2" fmla="val -36621"/>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雇用確定届で算出した「委託料上限額」を超過した場合</a:t>
          </a:r>
          <a:endParaRPr kumimoji="1" lang="en-US" altLang="ja-JP" sz="1100" b="1">
            <a:solidFill>
              <a:srgbClr val="FF0000"/>
            </a:solidFill>
          </a:endParaRPr>
        </a:p>
        <a:p>
          <a:pPr algn="l"/>
          <a:r>
            <a:rPr kumimoji="1" lang="ja-JP" altLang="en-US" sz="1100" b="1">
              <a:solidFill>
                <a:srgbClr val="FF0000"/>
              </a:solidFill>
            </a:rPr>
            <a:t>⇒請求できるのは</a:t>
          </a:r>
          <a:r>
            <a:rPr kumimoji="1" lang="ja-JP" altLang="en-US" sz="1100" b="1" u="sng">
              <a:solidFill>
                <a:srgbClr val="FF0000"/>
              </a:solidFill>
            </a:rPr>
            <a:t>「委託料上限額」の範囲内</a:t>
          </a:r>
          <a:endParaRPr kumimoji="1" lang="en-US" altLang="ja-JP" sz="1100" b="1" u="sng">
            <a:solidFill>
              <a:srgbClr val="FF0000"/>
            </a:solidFill>
          </a:endParaRPr>
        </a:p>
        <a:p>
          <a:pPr algn="l"/>
          <a:r>
            <a:rPr kumimoji="1" lang="en-US" altLang="ja-JP" sz="1050" b="0">
              <a:solidFill>
                <a:sysClr val="windowText" lastClr="000000"/>
              </a:solidFill>
            </a:rPr>
            <a:t>※</a:t>
          </a:r>
          <a:r>
            <a:rPr kumimoji="1" lang="ja-JP" altLang="en-US" sz="1050" b="0">
              <a:solidFill>
                <a:sysClr val="windowText" lastClr="000000"/>
              </a:solidFill>
            </a:rPr>
            <a:t>下記「</a:t>
          </a:r>
          <a:r>
            <a:rPr kumimoji="1" lang="en-US" altLang="ja-JP" sz="1050" b="0">
              <a:solidFill>
                <a:sysClr val="windowText" lastClr="000000"/>
              </a:solidFill>
            </a:rPr>
            <a:t>3</a:t>
          </a:r>
          <a:r>
            <a:rPr kumimoji="1" lang="ja-JP" altLang="en-US" sz="1050" b="0">
              <a:solidFill>
                <a:sysClr val="windowText" lastClr="000000"/>
              </a:solidFill>
            </a:rPr>
            <a:t>請求額　請求額算出の条件」参照</a:t>
          </a:r>
          <a:endParaRPr kumimoji="1" lang="en-US" altLang="ja-JP" sz="1050" b="0">
            <a:solidFill>
              <a:sysClr val="windowText" lastClr="000000"/>
            </a:solidFill>
          </a:endParaRPr>
        </a:p>
      </xdr:txBody>
    </xdr:sp>
    <xdr:clientData/>
  </xdr:twoCellAnchor>
  <xdr:twoCellAnchor>
    <xdr:from>
      <xdr:col>18</xdr:col>
      <xdr:colOff>106680</xdr:colOff>
      <xdr:row>31</xdr:row>
      <xdr:rowOff>243840</xdr:rowOff>
    </xdr:from>
    <xdr:to>
      <xdr:col>20</xdr:col>
      <xdr:colOff>259080</xdr:colOff>
      <xdr:row>33</xdr:row>
      <xdr:rowOff>34290</xdr:rowOff>
    </xdr:to>
    <xdr:sp macro="" textlink="">
      <xdr:nvSpPr>
        <xdr:cNvPr id="28" name="星 7 27"/>
        <xdr:cNvSpPr/>
      </xdr:nvSpPr>
      <xdr:spPr>
        <a:xfrm>
          <a:off x="7543800" y="8724900"/>
          <a:ext cx="1379220" cy="369570"/>
        </a:xfrm>
        <a:prstGeom prst="star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358140</xdr:colOff>
      <xdr:row>32</xdr:row>
      <xdr:rowOff>205740</xdr:rowOff>
    </xdr:from>
    <xdr:to>
      <xdr:col>19</xdr:col>
      <xdr:colOff>190500</xdr:colOff>
      <xdr:row>39</xdr:row>
      <xdr:rowOff>274320</xdr:rowOff>
    </xdr:to>
    <xdr:sp macro="" textlink="">
      <xdr:nvSpPr>
        <xdr:cNvPr id="29" name="右カーブ矢印 28"/>
        <xdr:cNvSpPr/>
      </xdr:nvSpPr>
      <xdr:spPr>
        <a:xfrm>
          <a:off x="7429500" y="8976360"/>
          <a:ext cx="419100" cy="1798320"/>
        </a:xfrm>
        <a:prstGeom prst="curved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190500</xdr:colOff>
      <xdr:row>36</xdr:row>
      <xdr:rowOff>45720</xdr:rowOff>
    </xdr:from>
    <xdr:to>
      <xdr:col>20</xdr:col>
      <xdr:colOff>99061</xdr:colOff>
      <xdr:row>36</xdr:row>
      <xdr:rowOff>554355</xdr:rowOff>
    </xdr:to>
    <xdr:sp macro="" textlink="">
      <xdr:nvSpPr>
        <xdr:cNvPr id="30" name="角丸四角形 29"/>
        <xdr:cNvSpPr/>
      </xdr:nvSpPr>
      <xdr:spPr>
        <a:xfrm>
          <a:off x="7627620" y="9700260"/>
          <a:ext cx="1135381" cy="50863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426720</xdr:colOff>
      <xdr:row>36</xdr:row>
      <xdr:rowOff>419100</xdr:rowOff>
    </xdr:from>
    <xdr:to>
      <xdr:col>19</xdr:col>
      <xdr:colOff>45720</xdr:colOff>
      <xdr:row>38</xdr:row>
      <xdr:rowOff>45720</xdr:rowOff>
    </xdr:to>
    <xdr:cxnSp macro="">
      <xdr:nvCxnSpPr>
        <xdr:cNvPr id="32" name="直線矢印コネクタ 31"/>
        <xdr:cNvCxnSpPr/>
      </xdr:nvCxnSpPr>
      <xdr:spPr>
        <a:xfrm flipV="1">
          <a:off x="7040880" y="10073640"/>
          <a:ext cx="662940" cy="25908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480060</xdr:colOff>
      <xdr:row>36</xdr:row>
      <xdr:rowOff>15240</xdr:rowOff>
    </xdr:from>
    <xdr:to>
      <xdr:col>17</xdr:col>
      <xdr:colOff>13336</xdr:colOff>
      <xdr:row>39</xdr:row>
      <xdr:rowOff>238125</xdr:rowOff>
    </xdr:to>
    <xdr:sp macro="" textlink="">
      <xdr:nvSpPr>
        <xdr:cNvPr id="31" name="テキスト ボックス 30"/>
        <xdr:cNvSpPr txBox="1"/>
      </xdr:nvSpPr>
      <xdr:spPr>
        <a:xfrm>
          <a:off x="2209800" y="9669780"/>
          <a:ext cx="4874896" cy="106870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rPr>
            <a:t>【</a:t>
          </a:r>
          <a:r>
            <a:rPr kumimoji="1" lang="ja-JP" altLang="en-US" sz="1100" b="1">
              <a:solidFill>
                <a:srgbClr val="FF0000"/>
              </a:solidFill>
            </a:rPr>
            <a:t>注意</a:t>
          </a:r>
          <a:r>
            <a:rPr kumimoji="1" lang="en-US" altLang="ja-JP" sz="1100" b="1">
              <a:solidFill>
                <a:srgbClr val="FF0000"/>
              </a:solidFill>
            </a:rPr>
            <a:t>】</a:t>
          </a:r>
        </a:p>
        <a:p>
          <a:pPr algn="l"/>
          <a:r>
            <a:rPr kumimoji="1" lang="ja-JP" altLang="en-US" sz="1100" b="1">
              <a:solidFill>
                <a:srgbClr val="FF0000"/>
              </a:solidFill>
            </a:rPr>
            <a:t>雇用確定届</a:t>
          </a:r>
          <a:r>
            <a:rPr kumimoji="1" lang="en-US" altLang="ja-JP" sz="1100" b="1">
              <a:solidFill>
                <a:srgbClr val="FF0000"/>
              </a:solidFill>
            </a:rPr>
            <a:t>【</a:t>
          </a:r>
          <a:r>
            <a:rPr kumimoji="1" lang="ja-JP" altLang="en-US" sz="1100" b="1">
              <a:solidFill>
                <a:srgbClr val="FF0000"/>
              </a:solidFill>
            </a:rPr>
            <a:t>報告様式</a:t>
          </a:r>
          <a:r>
            <a:rPr kumimoji="1" lang="en-US" altLang="ja-JP" sz="1100" b="1">
              <a:solidFill>
                <a:srgbClr val="FF0000"/>
              </a:solidFill>
            </a:rPr>
            <a:t>2】</a:t>
          </a:r>
          <a:r>
            <a:rPr kumimoji="1" lang="ja-JP" altLang="en-US" sz="1100" b="1">
              <a:solidFill>
                <a:srgbClr val="FF0000"/>
              </a:solidFill>
            </a:rPr>
            <a:t>で算出された各対象者の「委託料上限額」を入力</a:t>
          </a:r>
          <a:endParaRPr kumimoji="1" lang="en-US" altLang="ja-JP" sz="1100" b="1">
            <a:solidFill>
              <a:srgbClr val="FF0000"/>
            </a:solidFill>
          </a:endParaRPr>
        </a:p>
        <a:p>
          <a:pPr algn="l"/>
          <a:r>
            <a:rPr kumimoji="1" lang="en-US" altLang="ja-JP" sz="1100" b="0">
              <a:solidFill>
                <a:srgbClr val="FF0000"/>
              </a:solidFill>
            </a:rPr>
            <a:t>※</a:t>
          </a:r>
          <a:r>
            <a:rPr kumimoji="1" lang="ja-JP" altLang="en-US" sz="1100" b="0">
              <a:solidFill>
                <a:srgbClr val="FF0000"/>
              </a:solidFill>
            </a:rPr>
            <a:t>本事業の委託料上限額（週</a:t>
          </a:r>
          <a:r>
            <a:rPr kumimoji="1" lang="en-US" altLang="ja-JP" sz="1100" b="0">
              <a:solidFill>
                <a:srgbClr val="FF0000"/>
              </a:solidFill>
            </a:rPr>
            <a:t>30</a:t>
          </a:r>
          <a:r>
            <a:rPr kumimoji="1" lang="ja-JP" altLang="en-US" sz="1100" b="0">
              <a:solidFill>
                <a:srgbClr val="FF0000"/>
              </a:solidFill>
            </a:rPr>
            <a:t>時間以上</a:t>
          </a:r>
          <a:r>
            <a:rPr kumimoji="1" lang="en-US" altLang="ja-JP" sz="1100" b="0">
              <a:solidFill>
                <a:srgbClr val="FF0000"/>
              </a:solidFill>
            </a:rPr>
            <a:t>40</a:t>
          </a:r>
          <a:r>
            <a:rPr kumimoji="1" lang="ja-JP" altLang="en-US" sz="1100" b="0">
              <a:solidFill>
                <a:srgbClr val="FF0000"/>
              </a:solidFill>
            </a:rPr>
            <a:t>時間以下</a:t>
          </a:r>
          <a:r>
            <a:rPr kumimoji="1" lang="en-US" altLang="ja-JP" sz="1100" b="0">
              <a:solidFill>
                <a:srgbClr val="FF0000"/>
              </a:solidFill>
            </a:rPr>
            <a:t>…198</a:t>
          </a:r>
          <a:r>
            <a:rPr kumimoji="1" lang="ja-JP" altLang="en-US" sz="1100" b="0">
              <a:solidFill>
                <a:srgbClr val="FF0000"/>
              </a:solidFill>
            </a:rPr>
            <a:t>万円、週</a:t>
          </a:r>
          <a:r>
            <a:rPr kumimoji="1" lang="en-US" altLang="ja-JP" sz="1100" b="0">
              <a:solidFill>
                <a:srgbClr val="FF0000"/>
              </a:solidFill>
            </a:rPr>
            <a:t>20</a:t>
          </a:r>
          <a:r>
            <a:rPr kumimoji="1" lang="ja-JP" altLang="en-US" sz="1100" b="0">
              <a:solidFill>
                <a:srgbClr val="FF0000"/>
              </a:solidFill>
            </a:rPr>
            <a:t>時間以上</a:t>
          </a:r>
          <a:r>
            <a:rPr kumimoji="1" lang="en-US" altLang="ja-JP" sz="1100" b="0">
              <a:solidFill>
                <a:srgbClr val="FF0000"/>
              </a:solidFill>
            </a:rPr>
            <a:t>30</a:t>
          </a:r>
          <a:r>
            <a:rPr kumimoji="1" lang="ja-JP" altLang="en-US" sz="1100" b="0">
              <a:solidFill>
                <a:srgbClr val="FF0000"/>
              </a:solidFill>
            </a:rPr>
            <a:t>時間未満</a:t>
          </a:r>
          <a:r>
            <a:rPr kumimoji="1" lang="en-US" altLang="ja-JP" sz="1100" b="0">
              <a:solidFill>
                <a:srgbClr val="FF0000"/>
              </a:solidFill>
            </a:rPr>
            <a:t>…120</a:t>
          </a:r>
          <a:r>
            <a:rPr kumimoji="1" lang="ja-JP" altLang="en-US" sz="1100" b="0">
              <a:solidFill>
                <a:srgbClr val="FF0000"/>
              </a:solidFill>
            </a:rPr>
            <a:t>万円）ではありません。</a:t>
          </a:r>
          <a:endParaRPr kumimoji="1" lang="en-US" altLang="ja-JP" sz="1100" b="0">
            <a:solidFill>
              <a:srgbClr val="FF0000"/>
            </a:solidFill>
          </a:endParaRPr>
        </a:p>
      </xdr:txBody>
    </xdr:sp>
    <xdr:clientData/>
  </xdr:twoCellAnchor>
  <xdr:twoCellAnchor>
    <xdr:from>
      <xdr:col>18</xdr:col>
      <xdr:colOff>190501</xdr:colOff>
      <xdr:row>39</xdr:row>
      <xdr:rowOff>0</xdr:rowOff>
    </xdr:from>
    <xdr:to>
      <xdr:col>20</xdr:col>
      <xdr:colOff>114301</xdr:colOff>
      <xdr:row>40</xdr:row>
      <xdr:rowOff>19050</xdr:rowOff>
    </xdr:to>
    <xdr:sp macro="" textlink="">
      <xdr:nvSpPr>
        <xdr:cNvPr id="35" name="角丸四角形 34"/>
        <xdr:cNvSpPr/>
      </xdr:nvSpPr>
      <xdr:spPr>
        <a:xfrm>
          <a:off x="7627621" y="10500360"/>
          <a:ext cx="1150620" cy="30861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68580</xdr:colOff>
      <xdr:row>9</xdr:row>
      <xdr:rowOff>76200</xdr:rowOff>
    </xdr:from>
    <xdr:to>
      <xdr:col>12</xdr:col>
      <xdr:colOff>99060</xdr:colOff>
      <xdr:row>11</xdr:row>
      <xdr:rowOff>99060</xdr:rowOff>
    </xdr:to>
    <xdr:cxnSp macro="">
      <xdr:nvCxnSpPr>
        <xdr:cNvPr id="37" name="直線矢印コネクタ 36"/>
        <xdr:cNvCxnSpPr/>
      </xdr:nvCxnSpPr>
      <xdr:spPr>
        <a:xfrm flipV="1">
          <a:off x="4655820" y="2331720"/>
          <a:ext cx="403860" cy="39624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xdr:colOff>
      <xdr:row>10</xdr:row>
      <xdr:rowOff>38100</xdr:rowOff>
    </xdr:from>
    <xdr:to>
      <xdr:col>21</xdr:col>
      <xdr:colOff>106680</xdr:colOff>
      <xdr:row>12</xdr:row>
      <xdr:rowOff>160020</xdr:rowOff>
    </xdr:to>
    <xdr:sp macro="" textlink="">
      <xdr:nvSpPr>
        <xdr:cNvPr id="36" name="テキスト ボックス 35"/>
        <xdr:cNvSpPr txBox="1"/>
      </xdr:nvSpPr>
      <xdr:spPr>
        <a:xfrm>
          <a:off x="4191000" y="2499360"/>
          <a:ext cx="5036820" cy="41148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rPr>
            <a:t>課税事業者の場合は忘れずにチェック（消費税が足された額が請求額となります）</a:t>
          </a:r>
          <a:endParaRPr kumimoji="1" lang="en-US" altLang="ja-JP" sz="1100" b="0">
            <a:solidFill>
              <a:sysClr val="windowText" lastClr="000000"/>
            </a:solidFill>
          </a:endParaRPr>
        </a:p>
      </xdr:txBody>
    </xdr:sp>
    <xdr:clientData/>
  </xdr:twoCellAnchor>
  <xdr:twoCellAnchor>
    <xdr:from>
      <xdr:col>4</xdr:col>
      <xdr:colOff>7620</xdr:colOff>
      <xdr:row>46</xdr:row>
      <xdr:rowOff>259080</xdr:rowOff>
    </xdr:from>
    <xdr:to>
      <xdr:col>9</xdr:col>
      <xdr:colOff>240030</xdr:colOff>
      <xdr:row>47</xdr:row>
      <xdr:rowOff>278130</xdr:rowOff>
    </xdr:to>
    <xdr:sp macro="" textlink="">
      <xdr:nvSpPr>
        <xdr:cNvPr id="40" name="角丸四角形 39"/>
        <xdr:cNvSpPr/>
      </xdr:nvSpPr>
      <xdr:spPr>
        <a:xfrm>
          <a:off x="2346960" y="12694920"/>
          <a:ext cx="1718310" cy="30861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118110</xdr:colOff>
      <xdr:row>45</xdr:row>
      <xdr:rowOff>129540</xdr:rowOff>
    </xdr:from>
    <xdr:to>
      <xdr:col>19</xdr:col>
      <xdr:colOff>30480</xdr:colOff>
      <xdr:row>47</xdr:row>
      <xdr:rowOff>228600</xdr:rowOff>
    </xdr:to>
    <xdr:sp macro="" textlink="">
      <xdr:nvSpPr>
        <xdr:cNvPr id="41" name="テキスト ボックス 40"/>
        <xdr:cNvSpPr txBox="1"/>
      </xdr:nvSpPr>
      <xdr:spPr>
        <a:xfrm>
          <a:off x="4248150" y="12291060"/>
          <a:ext cx="3440430" cy="6629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ここで算出された数字が</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報告様式</a:t>
          </a:r>
          <a:r>
            <a:rPr kumimoji="1" lang="en-US" altLang="ja-JP" sz="1100" b="0">
              <a:solidFill>
                <a:sysClr val="windowText" lastClr="000000"/>
              </a:solidFill>
              <a:latin typeface="Meiryo UI" panose="020B0604030504040204" pitchFamily="50" charset="-128"/>
              <a:ea typeface="Meiryo UI" panose="020B0604030504040204" pitchFamily="50" charset="-128"/>
            </a:rPr>
            <a:t>2-1】</a:t>
          </a:r>
          <a:r>
            <a:rPr kumimoji="1" lang="ja-JP" altLang="en-US" sz="1100" b="0">
              <a:solidFill>
                <a:sysClr val="windowText" lastClr="000000"/>
              </a:solidFill>
              <a:latin typeface="Meiryo UI" panose="020B0604030504040204" pitchFamily="50" charset="-128"/>
              <a:ea typeface="Meiryo UI" panose="020B0604030504040204" pitchFamily="50" charset="-128"/>
            </a:rPr>
            <a:t>「対象者雇用実績内容」②の「指導員費」の時間数に自動反映</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167640</xdr:colOff>
      <xdr:row>45</xdr:row>
      <xdr:rowOff>260986</xdr:rowOff>
    </xdr:from>
    <xdr:to>
      <xdr:col>10</xdr:col>
      <xdr:colOff>97155</xdr:colOff>
      <xdr:row>46</xdr:row>
      <xdr:rowOff>280035</xdr:rowOff>
    </xdr:to>
    <xdr:cxnSp macro="">
      <xdr:nvCxnSpPr>
        <xdr:cNvPr id="42" name="カギ線コネクタ 41"/>
        <xdr:cNvCxnSpPr/>
      </xdr:nvCxnSpPr>
      <xdr:spPr>
        <a:xfrm rot="10800000" flipV="1">
          <a:off x="3992880" y="12422506"/>
          <a:ext cx="234315" cy="293369"/>
        </a:xfrm>
        <a:prstGeom prst="bentConnector2">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45720</xdr:colOff>
      <xdr:row>89</xdr:row>
      <xdr:rowOff>76200</xdr:rowOff>
    </xdr:from>
    <xdr:to>
      <xdr:col>19</xdr:col>
      <xdr:colOff>693420</xdr:colOff>
      <xdr:row>90</xdr:row>
      <xdr:rowOff>464820</xdr:rowOff>
    </xdr:to>
    <xdr:sp macro="" textlink="">
      <xdr:nvSpPr>
        <xdr:cNvPr id="44" name="角丸四角形 43"/>
        <xdr:cNvSpPr/>
      </xdr:nvSpPr>
      <xdr:spPr>
        <a:xfrm>
          <a:off x="6659880" y="21396960"/>
          <a:ext cx="1691640" cy="8991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266699</xdr:colOff>
      <xdr:row>87</xdr:row>
      <xdr:rowOff>167640</xdr:rowOff>
    </xdr:from>
    <xdr:to>
      <xdr:col>18</xdr:col>
      <xdr:colOff>68580</xdr:colOff>
      <xdr:row>89</xdr:row>
      <xdr:rowOff>76200</xdr:rowOff>
    </xdr:to>
    <xdr:cxnSp macro="">
      <xdr:nvCxnSpPr>
        <xdr:cNvPr id="45" name="カギ線コネクタ 44"/>
        <xdr:cNvCxnSpPr>
          <a:endCxn id="44" idx="0"/>
        </xdr:cNvCxnSpPr>
      </xdr:nvCxnSpPr>
      <xdr:spPr>
        <a:xfrm>
          <a:off x="6515099" y="20909280"/>
          <a:ext cx="990601" cy="487680"/>
        </a:xfrm>
        <a:prstGeom prst="bentConnector2">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144780</xdr:colOff>
      <xdr:row>85</xdr:row>
      <xdr:rowOff>91440</xdr:rowOff>
    </xdr:from>
    <xdr:to>
      <xdr:col>17</xdr:col>
      <xdr:colOff>144780</xdr:colOff>
      <xdr:row>88</xdr:row>
      <xdr:rowOff>182880</xdr:rowOff>
    </xdr:to>
    <xdr:sp macro="" textlink="">
      <xdr:nvSpPr>
        <xdr:cNvPr id="46" name="テキスト ボックス 45"/>
        <xdr:cNvSpPr txBox="1"/>
      </xdr:nvSpPr>
      <xdr:spPr>
        <a:xfrm>
          <a:off x="4274820" y="20436840"/>
          <a:ext cx="2941320" cy="7772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rPr>
            <a:t>ここで算出された一人当たりの求人広告費が、</a:t>
          </a:r>
          <a:r>
            <a:rPr kumimoji="1" lang="en-US" altLang="ja-JP" sz="1100" b="0">
              <a:solidFill>
                <a:sysClr val="windowText" lastClr="000000"/>
              </a:solidFill>
            </a:rPr>
            <a:t>【</a:t>
          </a:r>
          <a:r>
            <a:rPr kumimoji="1" lang="ja-JP" altLang="en-US" sz="1100" b="0">
              <a:solidFill>
                <a:sysClr val="windowText" lastClr="000000"/>
              </a:solidFill>
            </a:rPr>
            <a:t>実績報告様式</a:t>
          </a:r>
          <a:r>
            <a:rPr kumimoji="1" lang="en-US" altLang="ja-JP" sz="1100" b="0">
              <a:solidFill>
                <a:sysClr val="windowText" lastClr="000000"/>
              </a:solidFill>
            </a:rPr>
            <a:t>2-1】</a:t>
          </a:r>
          <a:r>
            <a:rPr kumimoji="1" lang="ja-JP" altLang="en-US" sz="1100" b="0">
              <a:solidFill>
                <a:sysClr val="windowText" lastClr="000000"/>
              </a:solidFill>
            </a:rPr>
            <a:t>「１ 対象者雇用実績内容」</a:t>
          </a:r>
          <a:endParaRPr kumimoji="1" lang="en-US" altLang="ja-JP" sz="1100" b="0">
            <a:solidFill>
              <a:sysClr val="windowText" lastClr="000000"/>
            </a:solidFill>
          </a:endParaRPr>
        </a:p>
        <a:p>
          <a:pPr algn="l"/>
          <a:r>
            <a:rPr kumimoji="1" lang="ja-JP" altLang="en-US" sz="1100" b="0">
              <a:solidFill>
                <a:sysClr val="windowText" lastClr="000000"/>
              </a:solidFill>
            </a:rPr>
            <a:t>④の「求人広告費」に自動反映</a:t>
          </a:r>
          <a:endParaRPr kumimoji="1" lang="en-US" altLang="ja-JP" sz="1100" b="0">
            <a:solidFill>
              <a:sysClr val="windowText" lastClr="000000"/>
            </a:solidFill>
          </a:endParaRPr>
        </a:p>
      </xdr:txBody>
    </xdr:sp>
    <xdr:clientData/>
  </xdr:twoCellAnchor>
  <xdr:twoCellAnchor>
    <xdr:from>
      <xdr:col>4</xdr:col>
      <xdr:colOff>190500</xdr:colOff>
      <xdr:row>18</xdr:row>
      <xdr:rowOff>45720</xdr:rowOff>
    </xdr:from>
    <xdr:to>
      <xdr:col>18</xdr:col>
      <xdr:colOff>38100</xdr:colOff>
      <xdr:row>23</xdr:row>
      <xdr:rowOff>205740</xdr:rowOff>
    </xdr:to>
    <xdr:sp macro="" textlink="">
      <xdr:nvSpPr>
        <xdr:cNvPr id="52" name="角丸四角形 51"/>
        <xdr:cNvSpPr/>
      </xdr:nvSpPr>
      <xdr:spPr>
        <a:xfrm>
          <a:off x="2529840" y="4442460"/>
          <a:ext cx="4945380" cy="153162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335280</xdr:colOff>
      <xdr:row>16</xdr:row>
      <xdr:rowOff>200025</xdr:rowOff>
    </xdr:from>
    <xdr:to>
      <xdr:col>13</xdr:col>
      <xdr:colOff>177166</xdr:colOff>
      <xdr:row>18</xdr:row>
      <xdr:rowOff>167640</xdr:rowOff>
    </xdr:to>
    <xdr:cxnSp macro="">
      <xdr:nvCxnSpPr>
        <xdr:cNvPr id="53" name="直線矢印コネクタ 52"/>
        <xdr:cNvCxnSpPr/>
      </xdr:nvCxnSpPr>
      <xdr:spPr>
        <a:xfrm flipH="1">
          <a:off x="5295900" y="4017645"/>
          <a:ext cx="299086" cy="54673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188596</xdr:colOff>
      <xdr:row>13</xdr:row>
      <xdr:rowOff>228600</xdr:rowOff>
    </xdr:from>
    <xdr:to>
      <xdr:col>20</xdr:col>
      <xdr:colOff>358140</xdr:colOff>
      <xdr:row>16</xdr:row>
      <xdr:rowOff>209550</xdr:rowOff>
    </xdr:to>
    <xdr:sp macro="" textlink="">
      <xdr:nvSpPr>
        <xdr:cNvPr id="54" name="テキスト ボックス 53"/>
        <xdr:cNvSpPr txBox="1"/>
      </xdr:nvSpPr>
      <xdr:spPr>
        <a:xfrm>
          <a:off x="4775836" y="3177540"/>
          <a:ext cx="4246244" cy="84963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rPr>
            <a:t>・タイムカードに沿って事業対象期間の各月の勤務時間数を入力</a:t>
          </a:r>
          <a:endParaRPr kumimoji="1" lang="en-US" altLang="ja-JP" sz="1100" b="0">
            <a:solidFill>
              <a:sysClr val="windowText" lastClr="000000"/>
            </a:solidFill>
          </a:endParaRPr>
        </a:p>
        <a:p>
          <a:pPr algn="l"/>
          <a:r>
            <a:rPr kumimoji="1" lang="ja-JP" altLang="en-US" sz="1100" b="0">
              <a:solidFill>
                <a:sysClr val="windowText" lastClr="000000"/>
              </a:solidFill>
            </a:rPr>
            <a:t>・各月勤務時間数の合計（例の場合、</a:t>
          </a:r>
          <a:r>
            <a:rPr kumimoji="1" lang="en-US" altLang="ja-JP" sz="1100" b="0">
              <a:solidFill>
                <a:sysClr val="windowText" lastClr="000000"/>
              </a:solidFill>
            </a:rPr>
            <a:t>165+169.5+164.5+164+165+160</a:t>
          </a:r>
        </a:p>
        <a:p>
          <a:pPr algn="l"/>
          <a:r>
            <a:rPr kumimoji="1" lang="ja-JP" altLang="en-US" sz="1100" b="0" u="none">
              <a:solidFill>
                <a:sysClr val="windowText" lastClr="000000"/>
              </a:solidFill>
            </a:rPr>
            <a:t>＝</a:t>
          </a:r>
          <a:r>
            <a:rPr kumimoji="1" lang="en-US" altLang="ja-JP" sz="1100" b="1" u="none">
              <a:solidFill>
                <a:sysClr val="windowText" lastClr="000000"/>
              </a:solidFill>
            </a:rPr>
            <a:t>988</a:t>
          </a:r>
          <a:r>
            <a:rPr kumimoji="1" lang="ja-JP" altLang="en-US" sz="1100" b="1" u="none">
              <a:solidFill>
                <a:sysClr val="windowText" lastClr="000000"/>
              </a:solidFill>
            </a:rPr>
            <a:t>時間</a:t>
          </a:r>
          <a:r>
            <a:rPr kumimoji="1" lang="ja-JP" altLang="en-US" sz="1100" b="0">
              <a:solidFill>
                <a:sysClr val="windowText" lastClr="000000"/>
              </a:solidFill>
            </a:rPr>
            <a:t>）と</a:t>
          </a:r>
          <a:r>
            <a:rPr kumimoji="1" lang="en-US" altLang="ja-JP" sz="1100" b="1">
              <a:solidFill>
                <a:sysClr val="windowText" lastClr="000000"/>
              </a:solidFill>
            </a:rPr>
            <a:t>1013</a:t>
          </a:r>
          <a:r>
            <a:rPr kumimoji="1" lang="ja-JP" altLang="en-US" sz="1100" b="1">
              <a:solidFill>
                <a:sysClr val="windowText" lastClr="000000"/>
              </a:solidFill>
            </a:rPr>
            <a:t>円</a:t>
          </a:r>
          <a:r>
            <a:rPr kumimoji="1" lang="ja-JP" altLang="en-US" sz="1100" b="0">
              <a:solidFill>
                <a:sysClr val="windowText" lastClr="000000"/>
              </a:solidFill>
            </a:rPr>
            <a:t>を掛けた金額が右記に反映される。</a:t>
          </a:r>
          <a:endParaRPr kumimoji="1" lang="en-US" altLang="ja-JP" sz="1100" b="0">
            <a:solidFill>
              <a:sysClr val="windowText" lastClr="000000"/>
            </a:solidFill>
          </a:endParaRPr>
        </a:p>
      </xdr:txBody>
    </xdr:sp>
    <xdr:clientData/>
  </xdr:twoCellAnchor>
  <xdr:twoCellAnchor>
    <xdr:from>
      <xdr:col>1</xdr:col>
      <xdr:colOff>45720</xdr:colOff>
      <xdr:row>92</xdr:row>
      <xdr:rowOff>38100</xdr:rowOff>
    </xdr:from>
    <xdr:to>
      <xdr:col>1</xdr:col>
      <xdr:colOff>480060</xdr:colOff>
      <xdr:row>94</xdr:row>
      <xdr:rowOff>487680</xdr:rowOff>
    </xdr:to>
    <xdr:sp macro="" textlink="">
      <xdr:nvSpPr>
        <xdr:cNvPr id="39" name="角丸四角形 38"/>
        <xdr:cNvSpPr/>
      </xdr:nvSpPr>
      <xdr:spPr>
        <a:xfrm>
          <a:off x="205740" y="22959060"/>
          <a:ext cx="434340" cy="14706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474258</xdr:colOff>
      <xdr:row>94</xdr:row>
      <xdr:rowOff>373380</xdr:rowOff>
    </xdr:from>
    <xdr:to>
      <xdr:col>2</xdr:col>
      <xdr:colOff>259080</xdr:colOff>
      <xdr:row>95</xdr:row>
      <xdr:rowOff>281940</xdr:rowOff>
    </xdr:to>
    <xdr:cxnSp macro="">
      <xdr:nvCxnSpPr>
        <xdr:cNvPr id="43" name="直線矢印コネクタ 42"/>
        <xdr:cNvCxnSpPr/>
      </xdr:nvCxnSpPr>
      <xdr:spPr>
        <a:xfrm flipH="1" flipV="1">
          <a:off x="634278" y="24315420"/>
          <a:ext cx="348702" cy="4191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xdr:colOff>
      <xdr:row>95</xdr:row>
      <xdr:rowOff>236220</xdr:rowOff>
    </xdr:from>
    <xdr:to>
      <xdr:col>4</xdr:col>
      <xdr:colOff>144780</xdr:colOff>
      <xdr:row>96</xdr:row>
      <xdr:rowOff>502920</xdr:rowOff>
    </xdr:to>
    <xdr:sp macro="" textlink="">
      <xdr:nvSpPr>
        <xdr:cNvPr id="38" name="テキスト ボックス 37"/>
        <xdr:cNvSpPr txBox="1"/>
      </xdr:nvSpPr>
      <xdr:spPr>
        <a:xfrm>
          <a:off x="396240" y="24688800"/>
          <a:ext cx="2087880" cy="7772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ysClr val="windowText" lastClr="000000"/>
              </a:solidFill>
            </a:rPr>
            <a:t>別紙「求人広告費　管理表」と対応するよう記入</a:t>
          </a:r>
          <a:endParaRPr kumimoji="1" lang="en-US" altLang="ja-JP" sz="1100" b="0">
            <a:solidFill>
              <a:sysClr val="windowText" lastClr="000000"/>
            </a:solidFill>
          </a:endParaRPr>
        </a:p>
      </xdr:txBody>
    </xdr:sp>
    <xdr:clientData/>
  </xdr:twoCellAnchor>
  <xdr:twoCellAnchor>
    <xdr:from>
      <xdr:col>2</xdr:col>
      <xdr:colOff>541020</xdr:colOff>
      <xdr:row>2</xdr:row>
      <xdr:rowOff>114300</xdr:rowOff>
    </xdr:from>
    <xdr:to>
      <xdr:col>10</xdr:col>
      <xdr:colOff>91440</xdr:colOff>
      <xdr:row>4</xdr:row>
      <xdr:rowOff>198120</xdr:rowOff>
    </xdr:to>
    <xdr:sp macro="" textlink="">
      <xdr:nvSpPr>
        <xdr:cNvPr id="48" name="正方形/長方形 47"/>
        <xdr:cNvSpPr/>
      </xdr:nvSpPr>
      <xdr:spPr>
        <a:xfrm>
          <a:off x="1264920" y="571500"/>
          <a:ext cx="2956560" cy="54102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②実績内訳（実績報告様式</a:t>
          </a:r>
          <a:r>
            <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2-1</a:t>
          </a: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11</xdr:col>
      <xdr:colOff>129540</xdr:colOff>
      <xdr:row>43</xdr:row>
      <xdr:rowOff>38100</xdr:rowOff>
    </xdr:from>
    <xdr:to>
      <xdr:col>19</xdr:col>
      <xdr:colOff>121920</xdr:colOff>
      <xdr:row>45</xdr:row>
      <xdr:rowOff>68580</xdr:rowOff>
    </xdr:to>
    <xdr:sp macro="" textlink="">
      <xdr:nvSpPr>
        <xdr:cNvPr id="50" name="正方形/長方形 49"/>
        <xdr:cNvSpPr/>
      </xdr:nvSpPr>
      <xdr:spPr>
        <a:xfrm>
          <a:off x="4716780" y="11826240"/>
          <a:ext cx="3063240" cy="4038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②実績内訳（実績報告様式</a:t>
          </a:r>
          <a:r>
            <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2-2</a:t>
          </a: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2</xdr:col>
      <xdr:colOff>457200</xdr:colOff>
      <xdr:row>85</xdr:row>
      <xdr:rowOff>60960</xdr:rowOff>
    </xdr:from>
    <xdr:to>
      <xdr:col>10</xdr:col>
      <xdr:colOff>114300</xdr:colOff>
      <xdr:row>87</xdr:row>
      <xdr:rowOff>68580</xdr:rowOff>
    </xdr:to>
    <xdr:sp macro="" textlink="">
      <xdr:nvSpPr>
        <xdr:cNvPr id="51" name="正方形/長方形 50"/>
        <xdr:cNvSpPr/>
      </xdr:nvSpPr>
      <xdr:spPr>
        <a:xfrm>
          <a:off x="1181100" y="20406360"/>
          <a:ext cx="3063240" cy="4038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②実績内訳（実績報告様式</a:t>
          </a:r>
          <a:r>
            <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2-3</a:t>
          </a: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25</xdr:row>
          <xdr:rowOff>38100</xdr:rowOff>
        </xdr:from>
        <xdr:to>
          <xdr:col>5</xdr:col>
          <xdr:colOff>85725</xdr:colOff>
          <xdr:row>25</xdr:row>
          <xdr:rowOff>276225</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38100</xdr:rowOff>
        </xdr:from>
        <xdr:to>
          <xdr:col>9</xdr:col>
          <xdr:colOff>85725</xdr:colOff>
          <xdr:row>25</xdr:row>
          <xdr:rowOff>276225</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38100</xdr:rowOff>
        </xdr:from>
        <xdr:to>
          <xdr:col>13</xdr:col>
          <xdr:colOff>85725</xdr:colOff>
          <xdr:row>25</xdr:row>
          <xdr:rowOff>276225</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15240</xdr:rowOff>
    </xdr:from>
    <xdr:ext cx="802656" cy="492443"/>
    <xdr:sp macro="" textlink="">
      <xdr:nvSpPr>
        <xdr:cNvPr id="5" name="テキスト ボックス 4"/>
        <xdr:cNvSpPr txBox="1"/>
      </xdr:nvSpPr>
      <xdr:spPr>
        <a:xfrm>
          <a:off x="0" y="15240"/>
          <a:ext cx="80265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a:t>
          </a:r>
        </a:p>
      </xdr:txBody>
    </xdr:sp>
    <xdr:clientData/>
  </xdr:oneCellAnchor>
  <xdr:twoCellAnchor>
    <xdr:from>
      <xdr:col>14</xdr:col>
      <xdr:colOff>289560</xdr:colOff>
      <xdr:row>7</xdr:row>
      <xdr:rowOff>152400</xdr:rowOff>
    </xdr:from>
    <xdr:to>
      <xdr:col>16</xdr:col>
      <xdr:colOff>297815</xdr:colOff>
      <xdr:row>9</xdr:row>
      <xdr:rowOff>103717</xdr:rowOff>
    </xdr:to>
    <xdr:sp macro="" textlink="">
      <xdr:nvSpPr>
        <xdr:cNvPr id="6" name="円/楕円 6"/>
        <xdr:cNvSpPr/>
      </xdr:nvSpPr>
      <xdr:spPr>
        <a:xfrm>
          <a:off x="4770120" y="1912620"/>
          <a:ext cx="648335" cy="6294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152400</xdr:colOff>
      <xdr:row>0</xdr:row>
      <xdr:rowOff>137160</xdr:rowOff>
    </xdr:from>
    <xdr:to>
      <xdr:col>9</xdr:col>
      <xdr:colOff>243840</xdr:colOff>
      <xdr:row>2</xdr:row>
      <xdr:rowOff>152400</xdr:rowOff>
    </xdr:to>
    <xdr:sp macro="" textlink="">
      <xdr:nvSpPr>
        <xdr:cNvPr id="7" name="正方形/長方形 6"/>
        <xdr:cNvSpPr/>
      </xdr:nvSpPr>
      <xdr:spPr>
        <a:xfrm>
          <a:off x="792480" y="137160"/>
          <a:ext cx="2331720" cy="5181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③請求書（実績報告様式</a:t>
          </a:r>
          <a:r>
            <a:rPr kumimoji="1" lang="en-US" altLang="ja-JP"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7</xdr:col>
      <xdr:colOff>45720</xdr:colOff>
      <xdr:row>34</xdr:row>
      <xdr:rowOff>53340</xdr:rowOff>
    </xdr:from>
    <xdr:to>
      <xdr:col>16</xdr:col>
      <xdr:colOff>137160</xdr:colOff>
      <xdr:row>37</xdr:row>
      <xdr:rowOff>274320</xdr:rowOff>
    </xdr:to>
    <xdr:sp macro="" textlink="">
      <xdr:nvSpPr>
        <xdr:cNvPr id="8" name="四角形吹き出し 7"/>
        <xdr:cNvSpPr/>
      </xdr:nvSpPr>
      <xdr:spPr>
        <a:xfrm>
          <a:off x="2286000" y="9410700"/>
          <a:ext cx="2971800" cy="632460"/>
        </a:xfrm>
        <a:prstGeom prst="wedgeRectCallout">
          <a:avLst>
            <a:gd name="adj1" fmla="val 31858"/>
            <a:gd name="adj2" fmla="val 68198"/>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u="sng">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u="sng">
              <a:solidFill>
                <a:srgbClr val="FF0000"/>
              </a:solidFill>
              <a:effectLst/>
              <a:latin typeface="Meiryo UI" panose="020B0604030504040204" pitchFamily="50" charset="-128"/>
              <a:ea typeface="Meiryo UI" panose="020B0604030504040204" pitchFamily="50" charset="-128"/>
              <a:cs typeface="+mn-cs"/>
            </a:rPr>
            <a:t>実績報告様式</a:t>
          </a:r>
          <a:r>
            <a:rPr kumimoji="1" lang="en-US" altLang="ja-JP" sz="1100" b="1" u="sng">
              <a:solidFill>
                <a:srgbClr val="FF0000"/>
              </a:solidFill>
              <a:effectLst/>
              <a:latin typeface="Meiryo UI" panose="020B0604030504040204" pitchFamily="50" charset="-128"/>
              <a:ea typeface="Meiryo UI" panose="020B0604030504040204" pitchFamily="50" charset="-128"/>
              <a:cs typeface="+mn-cs"/>
            </a:rPr>
            <a:t>2-1】</a:t>
          </a:r>
          <a:r>
            <a:rPr kumimoji="1" lang="ja-JP" altLang="ja-JP" sz="1100" b="1" u="sng">
              <a:solidFill>
                <a:srgbClr val="FF0000"/>
              </a:solidFill>
              <a:effectLst/>
              <a:latin typeface="Meiryo UI" panose="020B0604030504040204" pitchFamily="50" charset="-128"/>
              <a:ea typeface="Meiryo UI" panose="020B0604030504040204" pitchFamily="50" charset="-128"/>
              <a:cs typeface="+mn-cs"/>
            </a:rPr>
            <a:t>実績内訳「３　請求額」の「請求額（合計）」の金額を転記</a:t>
          </a:r>
          <a:endParaRPr lang="ja-JP" altLang="ja-JP">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25</xdr:row>
          <xdr:rowOff>38100</xdr:rowOff>
        </xdr:from>
        <xdr:to>
          <xdr:col>5</xdr:col>
          <xdr:colOff>85725</xdr:colOff>
          <xdr:row>25</xdr:row>
          <xdr:rowOff>276225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38100</xdr:rowOff>
        </xdr:from>
        <xdr:to>
          <xdr:col>9</xdr:col>
          <xdr:colOff>85725</xdr:colOff>
          <xdr:row>25</xdr:row>
          <xdr:rowOff>276225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38100</xdr:rowOff>
        </xdr:from>
        <xdr:to>
          <xdr:col>13</xdr:col>
          <xdr:colOff>85725</xdr:colOff>
          <xdr:row>25</xdr:row>
          <xdr:rowOff>276225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802656" cy="492443"/>
    <xdr:sp macro="" textlink="">
      <xdr:nvSpPr>
        <xdr:cNvPr id="5" name="テキスト ボックス 4"/>
        <xdr:cNvSpPr txBox="1"/>
      </xdr:nvSpPr>
      <xdr:spPr>
        <a:xfrm>
          <a:off x="0" y="0"/>
          <a:ext cx="80265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a:t>
          </a:r>
        </a:p>
      </xdr:txBody>
    </xdr:sp>
    <xdr:clientData/>
  </xdr:oneCellAnchor>
  <xdr:twoCellAnchor>
    <xdr:from>
      <xdr:col>14</xdr:col>
      <xdr:colOff>266700</xdr:colOff>
      <xdr:row>7</xdr:row>
      <xdr:rowOff>129540</xdr:rowOff>
    </xdr:from>
    <xdr:to>
      <xdr:col>16</xdr:col>
      <xdr:colOff>274955</xdr:colOff>
      <xdr:row>9</xdr:row>
      <xdr:rowOff>80857</xdr:rowOff>
    </xdr:to>
    <xdr:sp macro="" textlink="">
      <xdr:nvSpPr>
        <xdr:cNvPr id="6" name="円/楕円 6"/>
        <xdr:cNvSpPr/>
      </xdr:nvSpPr>
      <xdr:spPr>
        <a:xfrm>
          <a:off x="4747260" y="1889760"/>
          <a:ext cx="648335" cy="6294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190500</xdr:colOff>
      <xdr:row>32</xdr:row>
      <xdr:rowOff>83820</xdr:rowOff>
    </xdr:from>
    <xdr:to>
      <xdr:col>14</xdr:col>
      <xdr:colOff>281940</xdr:colOff>
      <xdr:row>36</xdr:row>
      <xdr:rowOff>45720</xdr:rowOff>
    </xdr:to>
    <xdr:sp macro="" textlink="">
      <xdr:nvSpPr>
        <xdr:cNvPr id="8" name="四角形吹き出し 7"/>
        <xdr:cNvSpPr/>
      </xdr:nvSpPr>
      <xdr:spPr>
        <a:xfrm>
          <a:off x="1790700" y="9105900"/>
          <a:ext cx="2971800" cy="632460"/>
        </a:xfrm>
        <a:prstGeom prst="wedgeRectCallout">
          <a:avLst>
            <a:gd name="adj1" fmla="val 31858"/>
            <a:gd name="adj2" fmla="val 68198"/>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実績報告様式</a:t>
          </a:r>
          <a:r>
            <a:rPr kumimoji="1" lang="en-US" altLang="ja-JP" sz="1100" b="1" u="sng">
              <a:solidFill>
                <a:srgbClr val="FF0000"/>
              </a:solidFill>
              <a:effectLst/>
              <a:latin typeface="+mn-lt"/>
              <a:ea typeface="+mn-ea"/>
              <a:cs typeface="+mn-cs"/>
            </a:rPr>
            <a:t>2-1】</a:t>
          </a:r>
          <a:r>
            <a:rPr kumimoji="1" lang="ja-JP" altLang="ja-JP" sz="1100" b="1" u="sng">
              <a:solidFill>
                <a:srgbClr val="FF0000"/>
              </a:solidFill>
              <a:effectLst/>
              <a:latin typeface="+mn-lt"/>
              <a:ea typeface="+mn-ea"/>
              <a:cs typeface="+mn-cs"/>
            </a:rPr>
            <a:t>実績内訳「３　請求額」の「請求額（合計）」の金額を転記</a:t>
          </a:r>
          <a:endParaRPr lang="ja-JP" altLang="ja-JP">
            <a:solidFill>
              <a:srgbClr val="FF0000"/>
            </a:solidFill>
            <a:effectLst/>
          </a:endParaRPr>
        </a:p>
      </xdr:txBody>
    </xdr:sp>
    <xdr:clientData/>
  </xdr:twoCellAnchor>
  <xdr:twoCellAnchor>
    <xdr:from>
      <xdr:col>2</xdr:col>
      <xdr:colOff>152400</xdr:colOff>
      <xdr:row>0</xdr:row>
      <xdr:rowOff>121920</xdr:rowOff>
    </xdr:from>
    <xdr:to>
      <xdr:col>9</xdr:col>
      <xdr:colOff>243840</xdr:colOff>
      <xdr:row>2</xdr:row>
      <xdr:rowOff>137160</xdr:rowOff>
    </xdr:to>
    <xdr:sp macro="" textlink="">
      <xdr:nvSpPr>
        <xdr:cNvPr id="11" name="正方形/長方形 10"/>
        <xdr:cNvSpPr/>
      </xdr:nvSpPr>
      <xdr:spPr>
        <a:xfrm>
          <a:off x="792480" y="121920"/>
          <a:ext cx="2331720" cy="5181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③請求書（実績報告様式</a:t>
          </a:r>
          <a:r>
            <a:rPr kumimoji="1" lang="en-US" altLang="ja-JP"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16</xdr:row>
          <xdr:rowOff>9525</xdr:rowOff>
        </xdr:from>
        <xdr:to>
          <xdr:col>3</xdr:col>
          <xdr:colOff>495300</xdr:colOff>
          <xdr:row>18</xdr:row>
          <xdr:rowOff>190500</xdr:rowOff>
        </xdr:to>
        <xdr:sp macro="" textlink="">
          <xdr:nvSpPr>
            <xdr:cNvPr id="35844" name="Group Box 4" hidden="1">
              <a:extLst>
                <a:ext uri="{63B3BB69-23CF-44E3-9099-C40C66FF867C}">
                  <a14:compatExt spid="_x0000_s358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476250</xdr:colOff>
          <xdr:row>90</xdr:row>
          <xdr:rowOff>47625</xdr:rowOff>
        </xdr:to>
        <xdr:sp macro="" textlink="">
          <xdr:nvSpPr>
            <xdr:cNvPr id="35845" name="Group Box 5" hidden="1">
              <a:extLst>
                <a:ext uri="{63B3BB69-23CF-44E3-9099-C40C66FF867C}">
                  <a14:compatExt spid="_x0000_s358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476250</xdr:colOff>
          <xdr:row>90</xdr:row>
          <xdr:rowOff>47625</xdr:rowOff>
        </xdr:to>
        <xdr:sp macro="" textlink="">
          <xdr:nvSpPr>
            <xdr:cNvPr id="35846" name="Group Box 6" hidden="1">
              <a:extLst>
                <a:ext uri="{63B3BB69-23CF-44E3-9099-C40C66FF867C}">
                  <a14:compatExt spid="_x0000_s358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oneCellAnchor>
    <xdr:from>
      <xdr:col>22</xdr:col>
      <xdr:colOff>402771</xdr:colOff>
      <xdr:row>2</xdr:row>
      <xdr:rowOff>139095</xdr:rowOff>
    </xdr:from>
    <xdr:ext cx="1111586" cy="692562"/>
    <xdr:sp macro="" textlink="">
      <xdr:nvSpPr>
        <xdr:cNvPr id="10" name="テキスト ボックス 9"/>
        <xdr:cNvSpPr txBox="1"/>
      </xdr:nvSpPr>
      <xdr:spPr>
        <a:xfrm>
          <a:off x="9710057" y="596295"/>
          <a:ext cx="1111586"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00"/>
              </a:solidFill>
            </a:rPr>
            <a:t>見本</a:t>
          </a:r>
        </a:p>
      </xdr:txBody>
    </xdr:sp>
    <xdr:clientData/>
  </xdr:oneCellAnchor>
  <mc:AlternateContent xmlns:mc="http://schemas.openxmlformats.org/markup-compatibility/2006">
    <mc:Choice xmlns:a14="http://schemas.microsoft.com/office/drawing/2010/main" Requires="a14">
      <xdr:twoCellAnchor editAs="oneCell">
        <xdr:from>
          <xdr:col>3</xdr:col>
          <xdr:colOff>66675</xdr:colOff>
          <xdr:row>23</xdr:row>
          <xdr:rowOff>9525</xdr:rowOff>
        </xdr:from>
        <xdr:to>
          <xdr:col>3</xdr:col>
          <xdr:colOff>495300</xdr:colOff>
          <xdr:row>25</xdr:row>
          <xdr:rowOff>209550</xdr:rowOff>
        </xdr:to>
        <xdr:sp macro="" textlink="">
          <xdr:nvSpPr>
            <xdr:cNvPr id="35864" name="Group Box 24" hidden="1">
              <a:extLst>
                <a:ext uri="{63B3BB69-23CF-44E3-9099-C40C66FF867C}">
                  <a14:compatExt spid="_x0000_s358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twoCellAnchor>
    <xdr:from>
      <xdr:col>24</xdr:col>
      <xdr:colOff>10885</xdr:colOff>
      <xdr:row>6</xdr:row>
      <xdr:rowOff>315685</xdr:rowOff>
    </xdr:from>
    <xdr:to>
      <xdr:col>28</xdr:col>
      <xdr:colOff>76199</xdr:colOff>
      <xdr:row>12</xdr:row>
      <xdr:rowOff>10886</xdr:rowOff>
    </xdr:to>
    <xdr:sp macro="" textlink="">
      <xdr:nvSpPr>
        <xdr:cNvPr id="7" name="テキスト ボックス 6"/>
        <xdr:cNvSpPr txBox="1"/>
      </xdr:nvSpPr>
      <xdr:spPr>
        <a:xfrm>
          <a:off x="10787742" y="1687285"/>
          <a:ext cx="2547257" cy="1197430"/>
        </a:xfrm>
        <a:prstGeom prst="wedgeRectCallout">
          <a:avLst>
            <a:gd name="adj1" fmla="val -265673"/>
            <a:gd name="adj2" fmla="val 17092"/>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kumimoji="1" lang="ja-JP" altLang="en-US" sz="1100"/>
            <a:t>ラジオボタンとチェックはプルダウンで統一できればと思います（青部分）「選択」に記載変更</a:t>
          </a:r>
          <a:endParaRPr kumimoji="1" lang="en-US" altLang="ja-JP" sz="1100"/>
        </a:p>
      </xdr:txBody>
    </xdr:sp>
    <xdr:clientData/>
  </xdr:twoCellAnchor>
  <xdr:twoCellAnchor>
    <xdr:from>
      <xdr:col>23</xdr:col>
      <xdr:colOff>620484</xdr:colOff>
      <xdr:row>28</xdr:row>
      <xdr:rowOff>-1</xdr:rowOff>
    </xdr:from>
    <xdr:to>
      <xdr:col>27</xdr:col>
      <xdr:colOff>566056</xdr:colOff>
      <xdr:row>30</xdr:row>
      <xdr:rowOff>370113</xdr:rowOff>
    </xdr:to>
    <xdr:sp macro="" textlink="">
      <xdr:nvSpPr>
        <xdr:cNvPr id="8" name="四角形吹き出し 7"/>
        <xdr:cNvSpPr/>
      </xdr:nvSpPr>
      <xdr:spPr>
        <a:xfrm>
          <a:off x="10765970" y="7249885"/>
          <a:ext cx="2427515" cy="1023257"/>
        </a:xfrm>
        <a:prstGeom prst="wedgeRectCallout">
          <a:avLst>
            <a:gd name="adj1" fmla="val -301074"/>
            <a:gd name="adj2" fmla="val -75126"/>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プルダウンで選択する種別</a:t>
          </a:r>
          <a:endParaRPr kumimoji="1" lang="en-US" altLang="ja-JP" sz="1100"/>
        </a:p>
        <a:p>
          <a:pPr algn="l"/>
          <a:r>
            <a:rPr kumimoji="1" lang="ja-JP" altLang="en-US" sz="1100"/>
            <a:t>実務者研修→実務者研修（有資格者）</a:t>
          </a:r>
          <a:endParaRPr kumimoji="1" lang="en-US" altLang="ja-JP" sz="1100"/>
        </a:p>
        <a:p>
          <a:pPr algn="l"/>
          <a:r>
            <a:rPr kumimoji="1" lang="ja-JP" altLang="en-US" sz="1100"/>
            <a:t>初任者研修と生活援助も（無資格者）を追記しました</a:t>
          </a:r>
          <a:endParaRPr kumimoji="1" lang="en-US" altLang="ja-JP" sz="1100"/>
        </a:p>
      </xdr:txBody>
    </xdr:sp>
    <xdr:clientData/>
  </xdr:twoCellAnchor>
  <xdr:twoCellAnchor>
    <xdr:from>
      <xdr:col>25</xdr:col>
      <xdr:colOff>478972</xdr:colOff>
      <xdr:row>38</xdr:row>
      <xdr:rowOff>43544</xdr:rowOff>
    </xdr:from>
    <xdr:to>
      <xdr:col>27</xdr:col>
      <xdr:colOff>152401</xdr:colOff>
      <xdr:row>40</xdr:row>
      <xdr:rowOff>76201</xdr:rowOff>
    </xdr:to>
    <xdr:sp macro="" textlink="">
      <xdr:nvSpPr>
        <xdr:cNvPr id="9" name="四角形吹き出し 8"/>
        <xdr:cNvSpPr/>
      </xdr:nvSpPr>
      <xdr:spPr>
        <a:xfrm>
          <a:off x="11876315" y="10352315"/>
          <a:ext cx="914400" cy="544286"/>
        </a:xfrm>
        <a:prstGeom prst="wedgeRectCallout">
          <a:avLst>
            <a:gd name="adj1" fmla="val -558217"/>
            <a:gd name="adj2" fmla="val -107126"/>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削除</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0</xdr:row>
          <xdr:rowOff>0</xdr:rowOff>
        </xdr:from>
        <xdr:to>
          <xdr:col>4</xdr:col>
          <xdr:colOff>9525</xdr:colOff>
          <xdr:row>3</xdr:row>
          <xdr:rowOff>161925</xdr:rowOff>
        </xdr:to>
        <xdr:sp macro="" textlink="">
          <xdr:nvSpPr>
            <xdr:cNvPr id="37890" name="Group Box 2" hidden="1">
              <a:extLst>
                <a:ext uri="{63B3BB69-23CF-44E3-9099-C40C66FF867C}">
                  <a14:compatExt spid="_x0000_s378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476250</xdr:colOff>
          <xdr:row>4</xdr:row>
          <xdr:rowOff>552450</xdr:rowOff>
        </xdr:to>
        <xdr:sp macro="" textlink="">
          <xdr:nvSpPr>
            <xdr:cNvPr id="37891" name="Group Box 3" hidden="1">
              <a:extLst>
                <a:ext uri="{63B3BB69-23CF-44E3-9099-C40C66FF867C}">
                  <a14:compatExt spid="_x0000_s378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476250</xdr:colOff>
          <xdr:row>4</xdr:row>
          <xdr:rowOff>552450</xdr:rowOff>
        </xdr:to>
        <xdr:sp macro="" textlink="">
          <xdr:nvSpPr>
            <xdr:cNvPr id="37892" name="Group Box 4" hidden="1">
              <a:extLst>
                <a:ext uri="{63B3BB69-23CF-44E3-9099-C40C66FF867C}">
                  <a14:compatExt spid="_x0000_s37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twoCellAnchor>
    <xdr:from>
      <xdr:col>12</xdr:col>
      <xdr:colOff>903515</xdr:colOff>
      <xdr:row>3</xdr:row>
      <xdr:rowOff>119744</xdr:rowOff>
    </xdr:from>
    <xdr:to>
      <xdr:col>19</xdr:col>
      <xdr:colOff>2046513</xdr:colOff>
      <xdr:row>5</xdr:row>
      <xdr:rowOff>642257</xdr:rowOff>
    </xdr:to>
    <xdr:sp macro="" textlink="">
      <xdr:nvSpPr>
        <xdr:cNvPr id="10" name="角丸四角形吹き出し 9"/>
        <xdr:cNvSpPr/>
      </xdr:nvSpPr>
      <xdr:spPr>
        <a:xfrm>
          <a:off x="8512629" y="718458"/>
          <a:ext cx="7609113" cy="1578428"/>
        </a:xfrm>
        <a:custGeom>
          <a:avLst/>
          <a:gdLst>
            <a:gd name="connsiteX0" fmla="*/ 0 w 4518660"/>
            <a:gd name="connsiteY0" fmla="*/ 318776 h 1912620"/>
            <a:gd name="connsiteX1" fmla="*/ 318776 w 4518660"/>
            <a:gd name="connsiteY1" fmla="*/ 0 h 1912620"/>
            <a:gd name="connsiteX2" fmla="*/ 753110 w 4518660"/>
            <a:gd name="connsiteY2" fmla="*/ 0 h 1912620"/>
            <a:gd name="connsiteX3" fmla="*/ 753110 w 4518660"/>
            <a:gd name="connsiteY3" fmla="*/ 0 h 1912620"/>
            <a:gd name="connsiteX4" fmla="*/ 1882775 w 4518660"/>
            <a:gd name="connsiteY4" fmla="*/ 0 h 1912620"/>
            <a:gd name="connsiteX5" fmla="*/ 4199884 w 4518660"/>
            <a:gd name="connsiteY5" fmla="*/ 0 h 1912620"/>
            <a:gd name="connsiteX6" fmla="*/ 4518660 w 4518660"/>
            <a:gd name="connsiteY6" fmla="*/ 318776 h 1912620"/>
            <a:gd name="connsiteX7" fmla="*/ 4518660 w 4518660"/>
            <a:gd name="connsiteY7" fmla="*/ 318770 h 1912620"/>
            <a:gd name="connsiteX8" fmla="*/ 4518660 w 4518660"/>
            <a:gd name="connsiteY8" fmla="*/ 318770 h 1912620"/>
            <a:gd name="connsiteX9" fmla="*/ 4518660 w 4518660"/>
            <a:gd name="connsiteY9" fmla="*/ 796925 h 1912620"/>
            <a:gd name="connsiteX10" fmla="*/ 4518660 w 4518660"/>
            <a:gd name="connsiteY10" fmla="*/ 1593844 h 1912620"/>
            <a:gd name="connsiteX11" fmla="*/ 4199884 w 4518660"/>
            <a:gd name="connsiteY11" fmla="*/ 1912620 h 1912620"/>
            <a:gd name="connsiteX12" fmla="*/ 1882775 w 4518660"/>
            <a:gd name="connsiteY12" fmla="*/ 1912620 h 1912620"/>
            <a:gd name="connsiteX13" fmla="*/ 753110 w 4518660"/>
            <a:gd name="connsiteY13" fmla="*/ 1912620 h 1912620"/>
            <a:gd name="connsiteX14" fmla="*/ 753110 w 4518660"/>
            <a:gd name="connsiteY14" fmla="*/ 1912620 h 1912620"/>
            <a:gd name="connsiteX15" fmla="*/ 318776 w 4518660"/>
            <a:gd name="connsiteY15" fmla="*/ 1912620 h 1912620"/>
            <a:gd name="connsiteX16" fmla="*/ 0 w 4518660"/>
            <a:gd name="connsiteY16" fmla="*/ 1593844 h 1912620"/>
            <a:gd name="connsiteX17" fmla="*/ 0 w 4518660"/>
            <a:gd name="connsiteY17" fmla="*/ 796925 h 1912620"/>
            <a:gd name="connsiteX18" fmla="*/ -805722 w 4518660"/>
            <a:gd name="connsiteY18" fmla="*/ 872193 h 1912620"/>
            <a:gd name="connsiteX19" fmla="*/ 0 w 4518660"/>
            <a:gd name="connsiteY19" fmla="*/ 318770 h 1912620"/>
            <a:gd name="connsiteX20" fmla="*/ 0 w 4518660"/>
            <a:gd name="connsiteY20" fmla="*/ 318776 h 1912620"/>
            <a:gd name="connsiteX0" fmla="*/ 0 w 4518660"/>
            <a:gd name="connsiteY0" fmla="*/ 318776 h 1912620"/>
            <a:gd name="connsiteX1" fmla="*/ 318776 w 4518660"/>
            <a:gd name="connsiteY1" fmla="*/ 0 h 1912620"/>
            <a:gd name="connsiteX2" fmla="*/ 753110 w 4518660"/>
            <a:gd name="connsiteY2" fmla="*/ 0 h 1912620"/>
            <a:gd name="connsiteX3" fmla="*/ 753110 w 4518660"/>
            <a:gd name="connsiteY3" fmla="*/ 0 h 1912620"/>
            <a:gd name="connsiteX4" fmla="*/ 1882775 w 4518660"/>
            <a:gd name="connsiteY4" fmla="*/ 0 h 1912620"/>
            <a:gd name="connsiteX5" fmla="*/ 4199884 w 4518660"/>
            <a:gd name="connsiteY5" fmla="*/ 0 h 1912620"/>
            <a:gd name="connsiteX6" fmla="*/ 4518660 w 4518660"/>
            <a:gd name="connsiteY6" fmla="*/ 318776 h 1912620"/>
            <a:gd name="connsiteX7" fmla="*/ 4518660 w 4518660"/>
            <a:gd name="connsiteY7" fmla="*/ 318770 h 1912620"/>
            <a:gd name="connsiteX8" fmla="*/ 4518660 w 4518660"/>
            <a:gd name="connsiteY8" fmla="*/ 318770 h 1912620"/>
            <a:gd name="connsiteX9" fmla="*/ 4518660 w 4518660"/>
            <a:gd name="connsiteY9" fmla="*/ 796925 h 1912620"/>
            <a:gd name="connsiteX10" fmla="*/ 4518660 w 4518660"/>
            <a:gd name="connsiteY10" fmla="*/ 1593844 h 1912620"/>
            <a:gd name="connsiteX11" fmla="*/ 4199884 w 4518660"/>
            <a:gd name="connsiteY11" fmla="*/ 1912620 h 1912620"/>
            <a:gd name="connsiteX12" fmla="*/ 1882775 w 4518660"/>
            <a:gd name="connsiteY12" fmla="*/ 1912620 h 1912620"/>
            <a:gd name="connsiteX13" fmla="*/ 753110 w 4518660"/>
            <a:gd name="connsiteY13" fmla="*/ 1912620 h 1912620"/>
            <a:gd name="connsiteX14" fmla="*/ 753110 w 4518660"/>
            <a:gd name="connsiteY14" fmla="*/ 1912620 h 1912620"/>
            <a:gd name="connsiteX15" fmla="*/ 318776 w 4518660"/>
            <a:gd name="connsiteY15" fmla="*/ 1912620 h 1912620"/>
            <a:gd name="connsiteX16" fmla="*/ 0 w 4518660"/>
            <a:gd name="connsiteY16" fmla="*/ 1593844 h 1912620"/>
            <a:gd name="connsiteX17" fmla="*/ 0 w 4518660"/>
            <a:gd name="connsiteY17" fmla="*/ 796925 h 1912620"/>
            <a:gd name="connsiteX18" fmla="*/ 0 w 4518660"/>
            <a:gd name="connsiteY18" fmla="*/ 318770 h 1912620"/>
            <a:gd name="connsiteX19" fmla="*/ 0 w 4518660"/>
            <a:gd name="connsiteY19" fmla="*/ 318776 h 19126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4518660" h="1912620">
              <a:moveTo>
                <a:pt x="0" y="318776"/>
              </a:moveTo>
              <a:cubicBezTo>
                <a:pt x="0" y="142721"/>
                <a:pt x="142721" y="0"/>
                <a:pt x="318776" y="0"/>
              </a:cubicBezTo>
              <a:lnTo>
                <a:pt x="753110" y="0"/>
              </a:lnTo>
              <a:lnTo>
                <a:pt x="753110" y="0"/>
              </a:lnTo>
              <a:lnTo>
                <a:pt x="1882775" y="0"/>
              </a:lnTo>
              <a:lnTo>
                <a:pt x="4199884" y="0"/>
              </a:lnTo>
              <a:cubicBezTo>
                <a:pt x="4375939" y="0"/>
                <a:pt x="4518660" y="142721"/>
                <a:pt x="4518660" y="318776"/>
              </a:cubicBezTo>
              <a:lnTo>
                <a:pt x="4518660" y="318770"/>
              </a:lnTo>
              <a:lnTo>
                <a:pt x="4518660" y="318770"/>
              </a:lnTo>
              <a:lnTo>
                <a:pt x="4518660" y="796925"/>
              </a:lnTo>
              <a:lnTo>
                <a:pt x="4518660" y="1593844"/>
              </a:lnTo>
              <a:cubicBezTo>
                <a:pt x="4518660" y="1769899"/>
                <a:pt x="4375939" y="1912620"/>
                <a:pt x="4199884" y="1912620"/>
              </a:cubicBezTo>
              <a:lnTo>
                <a:pt x="1882775" y="1912620"/>
              </a:lnTo>
              <a:lnTo>
                <a:pt x="753110" y="1912620"/>
              </a:lnTo>
              <a:lnTo>
                <a:pt x="753110" y="1912620"/>
              </a:lnTo>
              <a:lnTo>
                <a:pt x="318776" y="1912620"/>
              </a:lnTo>
              <a:cubicBezTo>
                <a:pt x="142721" y="1912620"/>
                <a:pt x="0" y="1769899"/>
                <a:pt x="0" y="1593844"/>
              </a:cubicBezTo>
              <a:lnTo>
                <a:pt x="0" y="796925"/>
              </a:lnTo>
              <a:lnTo>
                <a:pt x="0" y="318770"/>
              </a:lnTo>
              <a:lnTo>
                <a:pt x="0" y="318776"/>
              </a:lnTo>
              <a:close/>
            </a:path>
          </a:pathLst>
        </a:cu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【0303</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a:t>
          </a: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・現行様式の修正で、事業者に掲載内容、案分の内訳等の記載を求める形式で様式案を作成しました。（案分の方法については事業者からの申し出に拠るものとし、特に方法の指定は行いません。）</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504825</xdr:colOff>
          <xdr:row>18</xdr:row>
          <xdr:rowOff>200025</xdr:rowOff>
        </xdr:to>
        <xdr:sp macro="" textlink="">
          <xdr:nvSpPr>
            <xdr:cNvPr id="47105" name="Group Box 1" hidden="1">
              <a:extLst>
                <a:ext uri="{63B3BB69-23CF-44E3-9099-C40C66FF867C}">
                  <a14:compatExt spid="_x0000_s47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6</xdr:col>
          <xdr:colOff>476250</xdr:colOff>
          <xdr:row>93</xdr:row>
          <xdr:rowOff>47625</xdr:rowOff>
        </xdr:to>
        <xdr:sp macro="" textlink="">
          <xdr:nvSpPr>
            <xdr:cNvPr id="47106" name="Group Box 2" hidden="1">
              <a:extLst>
                <a:ext uri="{63B3BB69-23CF-44E3-9099-C40C66FF867C}">
                  <a14:compatExt spid="_x0000_s47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6</xdr:col>
          <xdr:colOff>476250</xdr:colOff>
          <xdr:row>93</xdr:row>
          <xdr:rowOff>47625</xdr:rowOff>
        </xdr:to>
        <xdr:sp macro="" textlink="">
          <xdr:nvSpPr>
            <xdr:cNvPr id="47107" name="Group Box 3" hidden="1">
              <a:extLst>
                <a:ext uri="{63B3BB69-23CF-44E3-9099-C40C66FF867C}">
                  <a14:compatExt spid="_x0000_s47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9525</xdr:rowOff>
        </xdr:from>
        <xdr:to>
          <xdr:col>7</xdr:col>
          <xdr:colOff>504825</xdr:colOff>
          <xdr:row>25</xdr:row>
          <xdr:rowOff>219075</xdr:rowOff>
        </xdr:to>
        <xdr:sp macro="" textlink="">
          <xdr:nvSpPr>
            <xdr:cNvPr id="47108" name="Group Box 4" hidden="1">
              <a:extLst>
                <a:ext uri="{63B3BB69-23CF-44E3-9099-C40C66FF867C}">
                  <a14:compatExt spid="_x0000_s47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7.vml"/><Relationship Id="rId7" Type="http://schemas.openxmlformats.org/officeDocument/2006/relationships/ctrlProp" Target="../ctrlProps/ctrlProp29.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8.vml"/><Relationship Id="rId7" Type="http://schemas.openxmlformats.org/officeDocument/2006/relationships/ctrlProp" Target="../ctrlProps/ctrlProp33.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4.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view="pageBreakPreview" topLeftCell="A19" zoomScaleNormal="100" zoomScaleSheetLayoutView="100" workbookViewId="0">
      <selection activeCell="A26" sqref="A26:M26"/>
    </sheetView>
  </sheetViews>
  <sheetFormatPr defaultRowHeight="13.5"/>
  <cols>
    <col min="1" max="1" width="4.625" style="4" customWidth="1"/>
    <col min="2" max="2" width="4" style="4" customWidth="1"/>
    <col min="3" max="3" width="9.375" style="4" customWidth="1"/>
    <col min="4" max="4" width="24" style="4" customWidth="1"/>
    <col min="5" max="5" width="7.25" style="4" customWidth="1"/>
    <col min="6" max="6" width="6.75" style="4" customWidth="1"/>
    <col min="7" max="7" width="7.125" style="4" customWidth="1"/>
    <col min="8" max="9" width="6.25" style="4" customWidth="1"/>
    <col min="10" max="10" width="4.5" style="4" customWidth="1"/>
    <col min="11" max="11" width="13.5" style="4" customWidth="1"/>
    <col min="12" max="12" width="3.25" style="4" customWidth="1"/>
    <col min="13" max="13" width="6" style="4" customWidth="1"/>
    <col min="14" max="256" width="8.875" style="4"/>
    <col min="257" max="257" width="4.625" style="4" customWidth="1"/>
    <col min="258" max="258" width="4" style="4" customWidth="1"/>
    <col min="259" max="259" width="9.375" style="4" customWidth="1"/>
    <col min="260" max="260" width="18.75" style="4" customWidth="1"/>
    <col min="261" max="261" width="7.25" style="4" customWidth="1"/>
    <col min="262" max="262" width="6.75" style="4" customWidth="1"/>
    <col min="263" max="263" width="7.125" style="4" customWidth="1"/>
    <col min="264" max="266" width="6.25" style="4" customWidth="1"/>
    <col min="267" max="267" width="8.125" style="4" customWidth="1"/>
    <col min="268" max="268" width="3.25" style="4" customWidth="1"/>
    <col min="269" max="269" width="8.375" style="4" customWidth="1"/>
    <col min="270" max="512" width="8.875" style="4"/>
    <col min="513" max="513" width="4.625" style="4" customWidth="1"/>
    <col min="514" max="514" width="4" style="4" customWidth="1"/>
    <col min="515" max="515" width="9.375" style="4" customWidth="1"/>
    <col min="516" max="516" width="18.75" style="4" customWidth="1"/>
    <col min="517" max="517" width="7.25" style="4" customWidth="1"/>
    <col min="518" max="518" width="6.75" style="4" customWidth="1"/>
    <col min="519" max="519" width="7.125" style="4" customWidth="1"/>
    <col min="520" max="522" width="6.25" style="4" customWidth="1"/>
    <col min="523" max="523" width="8.125" style="4" customWidth="1"/>
    <col min="524" max="524" width="3.25" style="4" customWidth="1"/>
    <col min="525" max="525" width="8.375" style="4" customWidth="1"/>
    <col min="526" max="768" width="8.875" style="4"/>
    <col min="769" max="769" width="4.625" style="4" customWidth="1"/>
    <col min="770" max="770" width="4" style="4" customWidth="1"/>
    <col min="771" max="771" width="9.375" style="4" customWidth="1"/>
    <col min="772" max="772" width="18.75" style="4" customWidth="1"/>
    <col min="773" max="773" width="7.25" style="4" customWidth="1"/>
    <col min="774" max="774" width="6.75" style="4" customWidth="1"/>
    <col min="775" max="775" width="7.125" style="4" customWidth="1"/>
    <col min="776" max="778" width="6.25" style="4" customWidth="1"/>
    <col min="779" max="779" width="8.125" style="4" customWidth="1"/>
    <col min="780" max="780" width="3.25" style="4" customWidth="1"/>
    <col min="781" max="781" width="8.375" style="4" customWidth="1"/>
    <col min="782" max="1024" width="8.875" style="4"/>
    <col min="1025" max="1025" width="4.625" style="4" customWidth="1"/>
    <col min="1026" max="1026" width="4" style="4" customWidth="1"/>
    <col min="1027" max="1027" width="9.375" style="4" customWidth="1"/>
    <col min="1028" max="1028" width="18.75" style="4" customWidth="1"/>
    <col min="1029" max="1029" width="7.25" style="4" customWidth="1"/>
    <col min="1030" max="1030" width="6.75" style="4" customWidth="1"/>
    <col min="1031" max="1031" width="7.125" style="4" customWidth="1"/>
    <col min="1032" max="1034" width="6.25" style="4" customWidth="1"/>
    <col min="1035" max="1035" width="8.125" style="4" customWidth="1"/>
    <col min="1036" max="1036" width="3.25" style="4" customWidth="1"/>
    <col min="1037" max="1037" width="8.375" style="4" customWidth="1"/>
    <col min="1038" max="1280" width="8.875" style="4"/>
    <col min="1281" max="1281" width="4.625" style="4" customWidth="1"/>
    <col min="1282" max="1282" width="4" style="4" customWidth="1"/>
    <col min="1283" max="1283" width="9.375" style="4" customWidth="1"/>
    <col min="1284" max="1284" width="18.75" style="4" customWidth="1"/>
    <col min="1285" max="1285" width="7.25" style="4" customWidth="1"/>
    <col min="1286" max="1286" width="6.75" style="4" customWidth="1"/>
    <col min="1287" max="1287" width="7.125" style="4" customWidth="1"/>
    <col min="1288" max="1290" width="6.25" style="4" customWidth="1"/>
    <col min="1291" max="1291" width="8.125" style="4" customWidth="1"/>
    <col min="1292" max="1292" width="3.25" style="4" customWidth="1"/>
    <col min="1293" max="1293" width="8.375" style="4" customWidth="1"/>
    <col min="1294" max="1536" width="8.875" style="4"/>
    <col min="1537" max="1537" width="4.625" style="4" customWidth="1"/>
    <col min="1538" max="1538" width="4" style="4" customWidth="1"/>
    <col min="1539" max="1539" width="9.375" style="4" customWidth="1"/>
    <col min="1540" max="1540" width="18.75" style="4" customWidth="1"/>
    <col min="1541" max="1541" width="7.25" style="4" customWidth="1"/>
    <col min="1542" max="1542" width="6.75" style="4" customWidth="1"/>
    <col min="1543" max="1543" width="7.125" style="4" customWidth="1"/>
    <col min="1544" max="1546" width="6.25" style="4" customWidth="1"/>
    <col min="1547" max="1547" width="8.125" style="4" customWidth="1"/>
    <col min="1548" max="1548" width="3.25" style="4" customWidth="1"/>
    <col min="1549" max="1549" width="8.375" style="4" customWidth="1"/>
    <col min="1550" max="1792" width="8.875" style="4"/>
    <col min="1793" max="1793" width="4.625" style="4" customWidth="1"/>
    <col min="1794" max="1794" width="4" style="4" customWidth="1"/>
    <col min="1795" max="1795" width="9.375" style="4" customWidth="1"/>
    <col min="1796" max="1796" width="18.75" style="4" customWidth="1"/>
    <col min="1797" max="1797" width="7.25" style="4" customWidth="1"/>
    <col min="1798" max="1798" width="6.75" style="4" customWidth="1"/>
    <col min="1799" max="1799" width="7.125" style="4" customWidth="1"/>
    <col min="1800" max="1802" width="6.25" style="4" customWidth="1"/>
    <col min="1803" max="1803" width="8.125" style="4" customWidth="1"/>
    <col min="1804" max="1804" width="3.25" style="4" customWidth="1"/>
    <col min="1805" max="1805" width="8.375" style="4" customWidth="1"/>
    <col min="1806" max="2048" width="8.875" style="4"/>
    <col min="2049" max="2049" width="4.625" style="4" customWidth="1"/>
    <col min="2050" max="2050" width="4" style="4" customWidth="1"/>
    <col min="2051" max="2051" width="9.375" style="4" customWidth="1"/>
    <col min="2052" max="2052" width="18.75" style="4" customWidth="1"/>
    <col min="2053" max="2053" width="7.25" style="4" customWidth="1"/>
    <col min="2054" max="2054" width="6.75" style="4" customWidth="1"/>
    <col min="2055" max="2055" width="7.125" style="4" customWidth="1"/>
    <col min="2056" max="2058" width="6.25" style="4" customWidth="1"/>
    <col min="2059" max="2059" width="8.125" style="4" customWidth="1"/>
    <col min="2060" max="2060" width="3.25" style="4" customWidth="1"/>
    <col min="2061" max="2061" width="8.375" style="4" customWidth="1"/>
    <col min="2062" max="2304" width="8.875" style="4"/>
    <col min="2305" max="2305" width="4.625" style="4" customWidth="1"/>
    <col min="2306" max="2306" width="4" style="4" customWidth="1"/>
    <col min="2307" max="2307" width="9.375" style="4" customWidth="1"/>
    <col min="2308" max="2308" width="18.75" style="4" customWidth="1"/>
    <col min="2309" max="2309" width="7.25" style="4" customWidth="1"/>
    <col min="2310" max="2310" width="6.75" style="4" customWidth="1"/>
    <col min="2311" max="2311" width="7.125" style="4" customWidth="1"/>
    <col min="2312" max="2314" width="6.25" style="4" customWidth="1"/>
    <col min="2315" max="2315" width="8.125" style="4" customWidth="1"/>
    <col min="2316" max="2316" width="3.25" style="4" customWidth="1"/>
    <col min="2317" max="2317" width="8.375" style="4" customWidth="1"/>
    <col min="2318" max="2560" width="8.875" style="4"/>
    <col min="2561" max="2561" width="4.625" style="4" customWidth="1"/>
    <col min="2562" max="2562" width="4" style="4" customWidth="1"/>
    <col min="2563" max="2563" width="9.375" style="4" customWidth="1"/>
    <col min="2564" max="2564" width="18.75" style="4" customWidth="1"/>
    <col min="2565" max="2565" width="7.25" style="4" customWidth="1"/>
    <col min="2566" max="2566" width="6.75" style="4" customWidth="1"/>
    <col min="2567" max="2567" width="7.125" style="4" customWidth="1"/>
    <col min="2568" max="2570" width="6.25" style="4" customWidth="1"/>
    <col min="2571" max="2571" width="8.125" style="4" customWidth="1"/>
    <col min="2572" max="2572" width="3.25" style="4" customWidth="1"/>
    <col min="2573" max="2573" width="8.375" style="4" customWidth="1"/>
    <col min="2574" max="2816" width="8.875" style="4"/>
    <col min="2817" max="2817" width="4.625" style="4" customWidth="1"/>
    <col min="2818" max="2818" width="4" style="4" customWidth="1"/>
    <col min="2819" max="2819" width="9.375" style="4" customWidth="1"/>
    <col min="2820" max="2820" width="18.75" style="4" customWidth="1"/>
    <col min="2821" max="2821" width="7.25" style="4" customWidth="1"/>
    <col min="2822" max="2822" width="6.75" style="4" customWidth="1"/>
    <col min="2823" max="2823" width="7.125" style="4" customWidth="1"/>
    <col min="2824" max="2826" width="6.25" style="4" customWidth="1"/>
    <col min="2827" max="2827" width="8.125" style="4" customWidth="1"/>
    <col min="2828" max="2828" width="3.25" style="4" customWidth="1"/>
    <col min="2829" max="2829" width="8.375" style="4" customWidth="1"/>
    <col min="2830" max="3072" width="8.875" style="4"/>
    <col min="3073" max="3073" width="4.625" style="4" customWidth="1"/>
    <col min="3074" max="3074" width="4" style="4" customWidth="1"/>
    <col min="3075" max="3075" width="9.375" style="4" customWidth="1"/>
    <col min="3076" max="3076" width="18.75" style="4" customWidth="1"/>
    <col min="3077" max="3077" width="7.25" style="4" customWidth="1"/>
    <col min="3078" max="3078" width="6.75" style="4" customWidth="1"/>
    <col min="3079" max="3079" width="7.125" style="4" customWidth="1"/>
    <col min="3080" max="3082" width="6.25" style="4" customWidth="1"/>
    <col min="3083" max="3083" width="8.125" style="4" customWidth="1"/>
    <col min="3084" max="3084" width="3.25" style="4" customWidth="1"/>
    <col min="3085" max="3085" width="8.375" style="4" customWidth="1"/>
    <col min="3086" max="3328" width="8.875" style="4"/>
    <col min="3329" max="3329" width="4.625" style="4" customWidth="1"/>
    <col min="3330" max="3330" width="4" style="4" customWidth="1"/>
    <col min="3331" max="3331" width="9.375" style="4" customWidth="1"/>
    <col min="3332" max="3332" width="18.75" style="4" customWidth="1"/>
    <col min="3333" max="3333" width="7.25" style="4" customWidth="1"/>
    <col min="3334" max="3334" width="6.75" style="4" customWidth="1"/>
    <col min="3335" max="3335" width="7.125" style="4" customWidth="1"/>
    <col min="3336" max="3338" width="6.25" style="4" customWidth="1"/>
    <col min="3339" max="3339" width="8.125" style="4" customWidth="1"/>
    <col min="3340" max="3340" width="3.25" style="4" customWidth="1"/>
    <col min="3341" max="3341" width="8.375" style="4" customWidth="1"/>
    <col min="3342" max="3584" width="8.875" style="4"/>
    <col min="3585" max="3585" width="4.625" style="4" customWidth="1"/>
    <col min="3586" max="3586" width="4" style="4" customWidth="1"/>
    <col min="3587" max="3587" width="9.375" style="4" customWidth="1"/>
    <col min="3588" max="3588" width="18.75" style="4" customWidth="1"/>
    <col min="3589" max="3589" width="7.25" style="4" customWidth="1"/>
    <col min="3590" max="3590" width="6.75" style="4" customWidth="1"/>
    <col min="3591" max="3591" width="7.125" style="4" customWidth="1"/>
    <col min="3592" max="3594" width="6.25" style="4" customWidth="1"/>
    <col min="3595" max="3595" width="8.125" style="4" customWidth="1"/>
    <col min="3596" max="3596" width="3.25" style="4" customWidth="1"/>
    <col min="3597" max="3597" width="8.375" style="4" customWidth="1"/>
    <col min="3598" max="3840" width="8.875" style="4"/>
    <col min="3841" max="3841" width="4.625" style="4" customWidth="1"/>
    <col min="3842" max="3842" width="4" style="4" customWidth="1"/>
    <col min="3843" max="3843" width="9.375" style="4" customWidth="1"/>
    <col min="3844" max="3844" width="18.75" style="4" customWidth="1"/>
    <col min="3845" max="3845" width="7.25" style="4" customWidth="1"/>
    <col min="3846" max="3846" width="6.75" style="4" customWidth="1"/>
    <col min="3847" max="3847" width="7.125" style="4" customWidth="1"/>
    <col min="3848" max="3850" width="6.25" style="4" customWidth="1"/>
    <col min="3851" max="3851" width="8.125" style="4" customWidth="1"/>
    <col min="3852" max="3852" width="3.25" style="4" customWidth="1"/>
    <col min="3853" max="3853" width="8.375" style="4" customWidth="1"/>
    <col min="3854" max="4096" width="8.875" style="4"/>
    <col min="4097" max="4097" width="4.625" style="4" customWidth="1"/>
    <col min="4098" max="4098" width="4" style="4" customWidth="1"/>
    <col min="4099" max="4099" width="9.375" style="4" customWidth="1"/>
    <col min="4100" max="4100" width="18.75" style="4" customWidth="1"/>
    <col min="4101" max="4101" width="7.25" style="4" customWidth="1"/>
    <col min="4102" max="4102" width="6.75" style="4" customWidth="1"/>
    <col min="4103" max="4103" width="7.125" style="4" customWidth="1"/>
    <col min="4104" max="4106" width="6.25" style="4" customWidth="1"/>
    <col min="4107" max="4107" width="8.125" style="4" customWidth="1"/>
    <col min="4108" max="4108" width="3.25" style="4" customWidth="1"/>
    <col min="4109" max="4109" width="8.375" style="4" customWidth="1"/>
    <col min="4110" max="4352" width="8.875" style="4"/>
    <col min="4353" max="4353" width="4.625" style="4" customWidth="1"/>
    <col min="4354" max="4354" width="4" style="4" customWidth="1"/>
    <col min="4355" max="4355" width="9.375" style="4" customWidth="1"/>
    <col min="4356" max="4356" width="18.75" style="4" customWidth="1"/>
    <col min="4357" max="4357" width="7.25" style="4" customWidth="1"/>
    <col min="4358" max="4358" width="6.75" style="4" customWidth="1"/>
    <col min="4359" max="4359" width="7.125" style="4" customWidth="1"/>
    <col min="4360" max="4362" width="6.25" style="4" customWidth="1"/>
    <col min="4363" max="4363" width="8.125" style="4" customWidth="1"/>
    <col min="4364" max="4364" width="3.25" style="4" customWidth="1"/>
    <col min="4365" max="4365" width="8.375" style="4" customWidth="1"/>
    <col min="4366" max="4608" width="8.875" style="4"/>
    <col min="4609" max="4609" width="4.625" style="4" customWidth="1"/>
    <col min="4610" max="4610" width="4" style="4" customWidth="1"/>
    <col min="4611" max="4611" width="9.375" style="4" customWidth="1"/>
    <col min="4612" max="4612" width="18.75" style="4" customWidth="1"/>
    <col min="4613" max="4613" width="7.25" style="4" customWidth="1"/>
    <col min="4614" max="4614" width="6.75" style="4" customWidth="1"/>
    <col min="4615" max="4615" width="7.125" style="4" customWidth="1"/>
    <col min="4616" max="4618" width="6.25" style="4" customWidth="1"/>
    <col min="4619" max="4619" width="8.125" style="4" customWidth="1"/>
    <col min="4620" max="4620" width="3.25" style="4" customWidth="1"/>
    <col min="4621" max="4621" width="8.375" style="4" customWidth="1"/>
    <col min="4622" max="4864" width="8.875" style="4"/>
    <col min="4865" max="4865" width="4.625" style="4" customWidth="1"/>
    <col min="4866" max="4866" width="4" style="4" customWidth="1"/>
    <col min="4867" max="4867" width="9.375" style="4" customWidth="1"/>
    <col min="4868" max="4868" width="18.75" style="4" customWidth="1"/>
    <col min="4869" max="4869" width="7.25" style="4" customWidth="1"/>
    <col min="4870" max="4870" width="6.75" style="4" customWidth="1"/>
    <col min="4871" max="4871" width="7.125" style="4" customWidth="1"/>
    <col min="4872" max="4874" width="6.25" style="4" customWidth="1"/>
    <col min="4875" max="4875" width="8.125" style="4" customWidth="1"/>
    <col min="4876" max="4876" width="3.25" style="4" customWidth="1"/>
    <col min="4877" max="4877" width="8.375" style="4" customWidth="1"/>
    <col min="4878" max="5120" width="8.875" style="4"/>
    <col min="5121" max="5121" width="4.625" style="4" customWidth="1"/>
    <col min="5122" max="5122" width="4" style="4" customWidth="1"/>
    <col min="5123" max="5123" width="9.375" style="4" customWidth="1"/>
    <col min="5124" max="5124" width="18.75" style="4" customWidth="1"/>
    <col min="5125" max="5125" width="7.25" style="4" customWidth="1"/>
    <col min="5126" max="5126" width="6.75" style="4" customWidth="1"/>
    <col min="5127" max="5127" width="7.125" style="4" customWidth="1"/>
    <col min="5128" max="5130" width="6.25" style="4" customWidth="1"/>
    <col min="5131" max="5131" width="8.125" style="4" customWidth="1"/>
    <col min="5132" max="5132" width="3.25" style="4" customWidth="1"/>
    <col min="5133" max="5133" width="8.375" style="4" customWidth="1"/>
    <col min="5134" max="5376" width="8.875" style="4"/>
    <col min="5377" max="5377" width="4.625" style="4" customWidth="1"/>
    <col min="5378" max="5378" width="4" style="4" customWidth="1"/>
    <col min="5379" max="5379" width="9.375" style="4" customWidth="1"/>
    <col min="5380" max="5380" width="18.75" style="4" customWidth="1"/>
    <col min="5381" max="5381" width="7.25" style="4" customWidth="1"/>
    <col min="5382" max="5382" width="6.75" style="4" customWidth="1"/>
    <col min="5383" max="5383" width="7.125" style="4" customWidth="1"/>
    <col min="5384" max="5386" width="6.25" style="4" customWidth="1"/>
    <col min="5387" max="5387" width="8.125" style="4" customWidth="1"/>
    <col min="5388" max="5388" width="3.25" style="4" customWidth="1"/>
    <col min="5389" max="5389" width="8.375" style="4" customWidth="1"/>
    <col min="5390" max="5632" width="8.875" style="4"/>
    <col min="5633" max="5633" width="4.625" style="4" customWidth="1"/>
    <col min="5634" max="5634" width="4" style="4" customWidth="1"/>
    <col min="5635" max="5635" width="9.375" style="4" customWidth="1"/>
    <col min="5636" max="5636" width="18.75" style="4" customWidth="1"/>
    <col min="5637" max="5637" width="7.25" style="4" customWidth="1"/>
    <col min="5638" max="5638" width="6.75" style="4" customWidth="1"/>
    <col min="5639" max="5639" width="7.125" style="4" customWidth="1"/>
    <col min="5640" max="5642" width="6.25" style="4" customWidth="1"/>
    <col min="5643" max="5643" width="8.125" style="4" customWidth="1"/>
    <col min="5644" max="5644" width="3.25" style="4" customWidth="1"/>
    <col min="5645" max="5645" width="8.375" style="4" customWidth="1"/>
    <col min="5646" max="5888" width="8.875" style="4"/>
    <col min="5889" max="5889" width="4.625" style="4" customWidth="1"/>
    <col min="5890" max="5890" width="4" style="4" customWidth="1"/>
    <col min="5891" max="5891" width="9.375" style="4" customWidth="1"/>
    <col min="5892" max="5892" width="18.75" style="4" customWidth="1"/>
    <col min="5893" max="5893" width="7.25" style="4" customWidth="1"/>
    <col min="5894" max="5894" width="6.75" style="4" customWidth="1"/>
    <col min="5895" max="5895" width="7.125" style="4" customWidth="1"/>
    <col min="5896" max="5898" width="6.25" style="4" customWidth="1"/>
    <col min="5899" max="5899" width="8.125" style="4" customWidth="1"/>
    <col min="5900" max="5900" width="3.25" style="4" customWidth="1"/>
    <col min="5901" max="5901" width="8.375" style="4" customWidth="1"/>
    <col min="5902" max="6144" width="8.875" style="4"/>
    <col min="6145" max="6145" width="4.625" style="4" customWidth="1"/>
    <col min="6146" max="6146" width="4" style="4" customWidth="1"/>
    <col min="6147" max="6147" width="9.375" style="4" customWidth="1"/>
    <col min="6148" max="6148" width="18.75" style="4" customWidth="1"/>
    <col min="6149" max="6149" width="7.25" style="4" customWidth="1"/>
    <col min="6150" max="6150" width="6.75" style="4" customWidth="1"/>
    <col min="6151" max="6151" width="7.125" style="4" customWidth="1"/>
    <col min="6152" max="6154" width="6.25" style="4" customWidth="1"/>
    <col min="6155" max="6155" width="8.125" style="4" customWidth="1"/>
    <col min="6156" max="6156" width="3.25" style="4" customWidth="1"/>
    <col min="6157" max="6157" width="8.375" style="4" customWidth="1"/>
    <col min="6158" max="6400" width="8.875" style="4"/>
    <col min="6401" max="6401" width="4.625" style="4" customWidth="1"/>
    <col min="6402" max="6402" width="4" style="4" customWidth="1"/>
    <col min="6403" max="6403" width="9.375" style="4" customWidth="1"/>
    <col min="6404" max="6404" width="18.75" style="4" customWidth="1"/>
    <col min="6405" max="6405" width="7.25" style="4" customWidth="1"/>
    <col min="6406" max="6406" width="6.75" style="4" customWidth="1"/>
    <col min="6407" max="6407" width="7.125" style="4" customWidth="1"/>
    <col min="6408" max="6410" width="6.25" style="4" customWidth="1"/>
    <col min="6411" max="6411" width="8.125" style="4" customWidth="1"/>
    <col min="6412" max="6412" width="3.25" style="4" customWidth="1"/>
    <col min="6413" max="6413" width="8.375" style="4" customWidth="1"/>
    <col min="6414" max="6656" width="8.875" style="4"/>
    <col min="6657" max="6657" width="4.625" style="4" customWidth="1"/>
    <col min="6658" max="6658" width="4" style="4" customWidth="1"/>
    <col min="6659" max="6659" width="9.375" style="4" customWidth="1"/>
    <col min="6660" max="6660" width="18.75" style="4" customWidth="1"/>
    <col min="6661" max="6661" width="7.25" style="4" customWidth="1"/>
    <col min="6662" max="6662" width="6.75" style="4" customWidth="1"/>
    <col min="6663" max="6663" width="7.125" style="4" customWidth="1"/>
    <col min="6664" max="6666" width="6.25" style="4" customWidth="1"/>
    <col min="6667" max="6667" width="8.125" style="4" customWidth="1"/>
    <col min="6668" max="6668" width="3.25" style="4" customWidth="1"/>
    <col min="6669" max="6669" width="8.375" style="4" customWidth="1"/>
    <col min="6670" max="6912" width="8.875" style="4"/>
    <col min="6913" max="6913" width="4.625" style="4" customWidth="1"/>
    <col min="6914" max="6914" width="4" style="4" customWidth="1"/>
    <col min="6915" max="6915" width="9.375" style="4" customWidth="1"/>
    <col min="6916" max="6916" width="18.75" style="4" customWidth="1"/>
    <col min="6917" max="6917" width="7.25" style="4" customWidth="1"/>
    <col min="6918" max="6918" width="6.75" style="4" customWidth="1"/>
    <col min="6919" max="6919" width="7.125" style="4" customWidth="1"/>
    <col min="6920" max="6922" width="6.25" style="4" customWidth="1"/>
    <col min="6923" max="6923" width="8.125" style="4" customWidth="1"/>
    <col min="6924" max="6924" width="3.25" style="4" customWidth="1"/>
    <col min="6925" max="6925" width="8.375" style="4" customWidth="1"/>
    <col min="6926" max="7168" width="8.875" style="4"/>
    <col min="7169" max="7169" width="4.625" style="4" customWidth="1"/>
    <col min="7170" max="7170" width="4" style="4" customWidth="1"/>
    <col min="7171" max="7171" width="9.375" style="4" customWidth="1"/>
    <col min="7172" max="7172" width="18.75" style="4" customWidth="1"/>
    <col min="7173" max="7173" width="7.25" style="4" customWidth="1"/>
    <col min="7174" max="7174" width="6.75" style="4" customWidth="1"/>
    <col min="7175" max="7175" width="7.125" style="4" customWidth="1"/>
    <col min="7176" max="7178" width="6.25" style="4" customWidth="1"/>
    <col min="7179" max="7179" width="8.125" style="4" customWidth="1"/>
    <col min="7180" max="7180" width="3.25" style="4" customWidth="1"/>
    <col min="7181" max="7181" width="8.375" style="4" customWidth="1"/>
    <col min="7182" max="7424" width="8.875" style="4"/>
    <col min="7425" max="7425" width="4.625" style="4" customWidth="1"/>
    <col min="7426" max="7426" width="4" style="4" customWidth="1"/>
    <col min="7427" max="7427" width="9.375" style="4" customWidth="1"/>
    <col min="7428" max="7428" width="18.75" style="4" customWidth="1"/>
    <col min="7429" max="7429" width="7.25" style="4" customWidth="1"/>
    <col min="7430" max="7430" width="6.75" style="4" customWidth="1"/>
    <col min="7431" max="7431" width="7.125" style="4" customWidth="1"/>
    <col min="7432" max="7434" width="6.25" style="4" customWidth="1"/>
    <col min="7435" max="7435" width="8.125" style="4" customWidth="1"/>
    <col min="7436" max="7436" width="3.25" style="4" customWidth="1"/>
    <col min="7437" max="7437" width="8.375" style="4" customWidth="1"/>
    <col min="7438" max="7680" width="8.875" style="4"/>
    <col min="7681" max="7681" width="4.625" style="4" customWidth="1"/>
    <col min="7682" max="7682" width="4" style="4" customWidth="1"/>
    <col min="7683" max="7683" width="9.375" style="4" customWidth="1"/>
    <col min="7684" max="7684" width="18.75" style="4" customWidth="1"/>
    <col min="7685" max="7685" width="7.25" style="4" customWidth="1"/>
    <col min="7686" max="7686" width="6.75" style="4" customWidth="1"/>
    <col min="7687" max="7687" width="7.125" style="4" customWidth="1"/>
    <col min="7688" max="7690" width="6.25" style="4" customWidth="1"/>
    <col min="7691" max="7691" width="8.125" style="4" customWidth="1"/>
    <col min="7692" max="7692" width="3.25" style="4" customWidth="1"/>
    <col min="7693" max="7693" width="8.375" style="4" customWidth="1"/>
    <col min="7694" max="7936" width="8.875" style="4"/>
    <col min="7937" max="7937" width="4.625" style="4" customWidth="1"/>
    <col min="7938" max="7938" width="4" style="4" customWidth="1"/>
    <col min="7939" max="7939" width="9.375" style="4" customWidth="1"/>
    <col min="7940" max="7940" width="18.75" style="4" customWidth="1"/>
    <col min="7941" max="7941" width="7.25" style="4" customWidth="1"/>
    <col min="7942" max="7942" width="6.75" style="4" customWidth="1"/>
    <col min="7943" max="7943" width="7.125" style="4" customWidth="1"/>
    <col min="7944" max="7946" width="6.25" style="4" customWidth="1"/>
    <col min="7947" max="7947" width="8.125" style="4" customWidth="1"/>
    <col min="7948" max="7948" width="3.25" style="4" customWidth="1"/>
    <col min="7949" max="7949" width="8.375" style="4" customWidth="1"/>
    <col min="7950" max="8192" width="8.875" style="4"/>
    <col min="8193" max="8193" width="4.625" style="4" customWidth="1"/>
    <col min="8194" max="8194" width="4" style="4" customWidth="1"/>
    <col min="8195" max="8195" width="9.375" style="4" customWidth="1"/>
    <col min="8196" max="8196" width="18.75" style="4" customWidth="1"/>
    <col min="8197" max="8197" width="7.25" style="4" customWidth="1"/>
    <col min="8198" max="8198" width="6.75" style="4" customWidth="1"/>
    <col min="8199" max="8199" width="7.125" style="4" customWidth="1"/>
    <col min="8200" max="8202" width="6.25" style="4" customWidth="1"/>
    <col min="8203" max="8203" width="8.125" style="4" customWidth="1"/>
    <col min="8204" max="8204" width="3.25" style="4" customWidth="1"/>
    <col min="8205" max="8205" width="8.375" style="4" customWidth="1"/>
    <col min="8206" max="8448" width="8.875" style="4"/>
    <col min="8449" max="8449" width="4.625" style="4" customWidth="1"/>
    <col min="8450" max="8450" width="4" style="4" customWidth="1"/>
    <col min="8451" max="8451" width="9.375" style="4" customWidth="1"/>
    <col min="8452" max="8452" width="18.75" style="4" customWidth="1"/>
    <col min="8453" max="8453" width="7.25" style="4" customWidth="1"/>
    <col min="8454" max="8454" width="6.75" style="4" customWidth="1"/>
    <col min="8455" max="8455" width="7.125" style="4" customWidth="1"/>
    <col min="8456" max="8458" width="6.25" style="4" customWidth="1"/>
    <col min="8459" max="8459" width="8.125" style="4" customWidth="1"/>
    <col min="8460" max="8460" width="3.25" style="4" customWidth="1"/>
    <col min="8461" max="8461" width="8.375" style="4" customWidth="1"/>
    <col min="8462" max="8704" width="8.875" style="4"/>
    <col min="8705" max="8705" width="4.625" style="4" customWidth="1"/>
    <col min="8706" max="8706" width="4" style="4" customWidth="1"/>
    <col min="8707" max="8707" width="9.375" style="4" customWidth="1"/>
    <col min="8708" max="8708" width="18.75" style="4" customWidth="1"/>
    <col min="8709" max="8709" width="7.25" style="4" customWidth="1"/>
    <col min="8710" max="8710" width="6.75" style="4" customWidth="1"/>
    <col min="8711" max="8711" width="7.125" style="4" customWidth="1"/>
    <col min="8712" max="8714" width="6.25" style="4" customWidth="1"/>
    <col min="8715" max="8715" width="8.125" style="4" customWidth="1"/>
    <col min="8716" max="8716" width="3.25" style="4" customWidth="1"/>
    <col min="8717" max="8717" width="8.375" style="4" customWidth="1"/>
    <col min="8718" max="8960" width="8.875" style="4"/>
    <col min="8961" max="8961" width="4.625" style="4" customWidth="1"/>
    <col min="8962" max="8962" width="4" style="4" customWidth="1"/>
    <col min="8963" max="8963" width="9.375" style="4" customWidth="1"/>
    <col min="8964" max="8964" width="18.75" style="4" customWidth="1"/>
    <col min="8965" max="8965" width="7.25" style="4" customWidth="1"/>
    <col min="8966" max="8966" width="6.75" style="4" customWidth="1"/>
    <col min="8967" max="8967" width="7.125" style="4" customWidth="1"/>
    <col min="8968" max="8970" width="6.25" style="4" customWidth="1"/>
    <col min="8971" max="8971" width="8.125" style="4" customWidth="1"/>
    <col min="8972" max="8972" width="3.25" style="4" customWidth="1"/>
    <col min="8973" max="8973" width="8.375" style="4" customWidth="1"/>
    <col min="8974" max="9216" width="8.875" style="4"/>
    <col min="9217" max="9217" width="4.625" style="4" customWidth="1"/>
    <col min="9218" max="9218" width="4" style="4" customWidth="1"/>
    <col min="9219" max="9219" width="9.375" style="4" customWidth="1"/>
    <col min="9220" max="9220" width="18.75" style="4" customWidth="1"/>
    <col min="9221" max="9221" width="7.25" style="4" customWidth="1"/>
    <col min="9222" max="9222" width="6.75" style="4" customWidth="1"/>
    <col min="9223" max="9223" width="7.125" style="4" customWidth="1"/>
    <col min="9224" max="9226" width="6.25" style="4" customWidth="1"/>
    <col min="9227" max="9227" width="8.125" style="4" customWidth="1"/>
    <col min="9228" max="9228" width="3.25" style="4" customWidth="1"/>
    <col min="9229" max="9229" width="8.375" style="4" customWidth="1"/>
    <col min="9230" max="9472" width="8.875" style="4"/>
    <col min="9473" max="9473" width="4.625" style="4" customWidth="1"/>
    <col min="9474" max="9474" width="4" style="4" customWidth="1"/>
    <col min="9475" max="9475" width="9.375" style="4" customWidth="1"/>
    <col min="9476" max="9476" width="18.75" style="4" customWidth="1"/>
    <col min="9477" max="9477" width="7.25" style="4" customWidth="1"/>
    <col min="9478" max="9478" width="6.75" style="4" customWidth="1"/>
    <col min="9479" max="9479" width="7.125" style="4" customWidth="1"/>
    <col min="9480" max="9482" width="6.25" style="4" customWidth="1"/>
    <col min="9483" max="9483" width="8.125" style="4" customWidth="1"/>
    <col min="9484" max="9484" width="3.25" style="4" customWidth="1"/>
    <col min="9485" max="9485" width="8.375" style="4" customWidth="1"/>
    <col min="9486" max="9728" width="8.875" style="4"/>
    <col min="9729" max="9729" width="4.625" style="4" customWidth="1"/>
    <col min="9730" max="9730" width="4" style="4" customWidth="1"/>
    <col min="9731" max="9731" width="9.375" style="4" customWidth="1"/>
    <col min="9732" max="9732" width="18.75" style="4" customWidth="1"/>
    <col min="9733" max="9733" width="7.25" style="4" customWidth="1"/>
    <col min="9734" max="9734" width="6.75" style="4" customWidth="1"/>
    <col min="9735" max="9735" width="7.125" style="4" customWidth="1"/>
    <col min="9736" max="9738" width="6.25" style="4" customWidth="1"/>
    <col min="9739" max="9739" width="8.125" style="4" customWidth="1"/>
    <col min="9740" max="9740" width="3.25" style="4" customWidth="1"/>
    <col min="9741" max="9741" width="8.375" style="4" customWidth="1"/>
    <col min="9742" max="9984" width="8.875" style="4"/>
    <col min="9985" max="9985" width="4.625" style="4" customWidth="1"/>
    <col min="9986" max="9986" width="4" style="4" customWidth="1"/>
    <col min="9987" max="9987" width="9.375" style="4" customWidth="1"/>
    <col min="9988" max="9988" width="18.75" style="4" customWidth="1"/>
    <col min="9989" max="9989" width="7.25" style="4" customWidth="1"/>
    <col min="9990" max="9990" width="6.75" style="4" customWidth="1"/>
    <col min="9991" max="9991" width="7.125" style="4" customWidth="1"/>
    <col min="9992" max="9994" width="6.25" style="4" customWidth="1"/>
    <col min="9995" max="9995" width="8.125" style="4" customWidth="1"/>
    <col min="9996" max="9996" width="3.25" style="4" customWidth="1"/>
    <col min="9997" max="9997" width="8.375" style="4" customWidth="1"/>
    <col min="9998" max="10240" width="8.875" style="4"/>
    <col min="10241" max="10241" width="4.625" style="4" customWidth="1"/>
    <col min="10242" max="10242" width="4" style="4" customWidth="1"/>
    <col min="10243" max="10243" width="9.375" style="4" customWidth="1"/>
    <col min="10244" max="10244" width="18.75" style="4" customWidth="1"/>
    <col min="10245" max="10245" width="7.25" style="4" customWidth="1"/>
    <col min="10246" max="10246" width="6.75" style="4" customWidth="1"/>
    <col min="10247" max="10247" width="7.125" style="4" customWidth="1"/>
    <col min="10248" max="10250" width="6.25" style="4" customWidth="1"/>
    <col min="10251" max="10251" width="8.125" style="4" customWidth="1"/>
    <col min="10252" max="10252" width="3.25" style="4" customWidth="1"/>
    <col min="10253" max="10253" width="8.375" style="4" customWidth="1"/>
    <col min="10254" max="10496" width="8.875" style="4"/>
    <col min="10497" max="10497" width="4.625" style="4" customWidth="1"/>
    <col min="10498" max="10498" width="4" style="4" customWidth="1"/>
    <col min="10499" max="10499" width="9.375" style="4" customWidth="1"/>
    <col min="10500" max="10500" width="18.75" style="4" customWidth="1"/>
    <col min="10501" max="10501" width="7.25" style="4" customWidth="1"/>
    <col min="10502" max="10502" width="6.75" style="4" customWidth="1"/>
    <col min="10503" max="10503" width="7.125" style="4" customWidth="1"/>
    <col min="10504" max="10506" width="6.25" style="4" customWidth="1"/>
    <col min="10507" max="10507" width="8.125" style="4" customWidth="1"/>
    <col min="10508" max="10508" width="3.25" style="4" customWidth="1"/>
    <col min="10509" max="10509" width="8.375" style="4" customWidth="1"/>
    <col min="10510" max="10752" width="8.875" style="4"/>
    <col min="10753" max="10753" width="4.625" style="4" customWidth="1"/>
    <col min="10754" max="10754" width="4" style="4" customWidth="1"/>
    <col min="10755" max="10755" width="9.375" style="4" customWidth="1"/>
    <col min="10756" max="10756" width="18.75" style="4" customWidth="1"/>
    <col min="10757" max="10757" width="7.25" style="4" customWidth="1"/>
    <col min="10758" max="10758" width="6.75" style="4" customWidth="1"/>
    <col min="10759" max="10759" width="7.125" style="4" customWidth="1"/>
    <col min="10760" max="10762" width="6.25" style="4" customWidth="1"/>
    <col min="10763" max="10763" width="8.125" style="4" customWidth="1"/>
    <col min="10764" max="10764" width="3.25" style="4" customWidth="1"/>
    <col min="10765" max="10765" width="8.375" style="4" customWidth="1"/>
    <col min="10766" max="11008" width="8.875" style="4"/>
    <col min="11009" max="11009" width="4.625" style="4" customWidth="1"/>
    <col min="11010" max="11010" width="4" style="4" customWidth="1"/>
    <col min="11011" max="11011" width="9.375" style="4" customWidth="1"/>
    <col min="11012" max="11012" width="18.75" style="4" customWidth="1"/>
    <col min="11013" max="11013" width="7.25" style="4" customWidth="1"/>
    <col min="11014" max="11014" width="6.75" style="4" customWidth="1"/>
    <col min="11015" max="11015" width="7.125" style="4" customWidth="1"/>
    <col min="11016" max="11018" width="6.25" style="4" customWidth="1"/>
    <col min="11019" max="11019" width="8.125" style="4" customWidth="1"/>
    <col min="11020" max="11020" width="3.25" style="4" customWidth="1"/>
    <col min="11021" max="11021" width="8.375" style="4" customWidth="1"/>
    <col min="11022" max="11264" width="8.875" style="4"/>
    <col min="11265" max="11265" width="4.625" style="4" customWidth="1"/>
    <col min="11266" max="11266" width="4" style="4" customWidth="1"/>
    <col min="11267" max="11267" width="9.375" style="4" customWidth="1"/>
    <col min="11268" max="11268" width="18.75" style="4" customWidth="1"/>
    <col min="11269" max="11269" width="7.25" style="4" customWidth="1"/>
    <col min="11270" max="11270" width="6.75" style="4" customWidth="1"/>
    <col min="11271" max="11271" width="7.125" style="4" customWidth="1"/>
    <col min="11272" max="11274" width="6.25" style="4" customWidth="1"/>
    <col min="11275" max="11275" width="8.125" style="4" customWidth="1"/>
    <col min="11276" max="11276" width="3.25" style="4" customWidth="1"/>
    <col min="11277" max="11277" width="8.375" style="4" customWidth="1"/>
    <col min="11278" max="11520" width="8.875" style="4"/>
    <col min="11521" max="11521" width="4.625" style="4" customWidth="1"/>
    <col min="11522" max="11522" width="4" style="4" customWidth="1"/>
    <col min="11523" max="11523" width="9.375" style="4" customWidth="1"/>
    <col min="11524" max="11524" width="18.75" style="4" customWidth="1"/>
    <col min="11525" max="11525" width="7.25" style="4" customWidth="1"/>
    <col min="11526" max="11526" width="6.75" style="4" customWidth="1"/>
    <col min="11527" max="11527" width="7.125" style="4" customWidth="1"/>
    <col min="11528" max="11530" width="6.25" style="4" customWidth="1"/>
    <col min="11531" max="11531" width="8.125" style="4" customWidth="1"/>
    <col min="11532" max="11532" width="3.25" style="4" customWidth="1"/>
    <col min="11533" max="11533" width="8.375" style="4" customWidth="1"/>
    <col min="11534" max="11776" width="8.875" style="4"/>
    <col min="11777" max="11777" width="4.625" style="4" customWidth="1"/>
    <col min="11778" max="11778" width="4" style="4" customWidth="1"/>
    <col min="11779" max="11779" width="9.375" style="4" customWidth="1"/>
    <col min="11780" max="11780" width="18.75" style="4" customWidth="1"/>
    <col min="11781" max="11781" width="7.25" style="4" customWidth="1"/>
    <col min="11782" max="11782" width="6.75" style="4" customWidth="1"/>
    <col min="11783" max="11783" width="7.125" style="4" customWidth="1"/>
    <col min="11784" max="11786" width="6.25" style="4" customWidth="1"/>
    <col min="11787" max="11787" width="8.125" style="4" customWidth="1"/>
    <col min="11788" max="11788" width="3.25" style="4" customWidth="1"/>
    <col min="11789" max="11789" width="8.375" style="4" customWidth="1"/>
    <col min="11790" max="12032" width="8.875" style="4"/>
    <col min="12033" max="12033" width="4.625" style="4" customWidth="1"/>
    <col min="12034" max="12034" width="4" style="4" customWidth="1"/>
    <col min="12035" max="12035" width="9.375" style="4" customWidth="1"/>
    <col min="12036" max="12036" width="18.75" style="4" customWidth="1"/>
    <col min="12037" max="12037" width="7.25" style="4" customWidth="1"/>
    <col min="12038" max="12038" width="6.75" style="4" customWidth="1"/>
    <col min="12039" max="12039" width="7.125" style="4" customWidth="1"/>
    <col min="12040" max="12042" width="6.25" style="4" customWidth="1"/>
    <col min="12043" max="12043" width="8.125" style="4" customWidth="1"/>
    <col min="12044" max="12044" width="3.25" style="4" customWidth="1"/>
    <col min="12045" max="12045" width="8.375" style="4" customWidth="1"/>
    <col min="12046" max="12288" width="8.875" style="4"/>
    <col min="12289" max="12289" width="4.625" style="4" customWidth="1"/>
    <col min="12290" max="12290" width="4" style="4" customWidth="1"/>
    <col min="12291" max="12291" width="9.375" style="4" customWidth="1"/>
    <col min="12292" max="12292" width="18.75" style="4" customWidth="1"/>
    <col min="12293" max="12293" width="7.25" style="4" customWidth="1"/>
    <col min="12294" max="12294" width="6.75" style="4" customWidth="1"/>
    <col min="12295" max="12295" width="7.125" style="4" customWidth="1"/>
    <col min="12296" max="12298" width="6.25" style="4" customWidth="1"/>
    <col min="12299" max="12299" width="8.125" style="4" customWidth="1"/>
    <col min="12300" max="12300" width="3.25" style="4" customWidth="1"/>
    <col min="12301" max="12301" width="8.375" style="4" customWidth="1"/>
    <col min="12302" max="12544" width="8.875" style="4"/>
    <col min="12545" max="12545" width="4.625" style="4" customWidth="1"/>
    <col min="12546" max="12546" width="4" style="4" customWidth="1"/>
    <col min="12547" max="12547" width="9.375" style="4" customWidth="1"/>
    <col min="12548" max="12548" width="18.75" style="4" customWidth="1"/>
    <col min="12549" max="12549" width="7.25" style="4" customWidth="1"/>
    <col min="12550" max="12550" width="6.75" style="4" customWidth="1"/>
    <col min="12551" max="12551" width="7.125" style="4" customWidth="1"/>
    <col min="12552" max="12554" width="6.25" style="4" customWidth="1"/>
    <col min="12555" max="12555" width="8.125" style="4" customWidth="1"/>
    <col min="12556" max="12556" width="3.25" style="4" customWidth="1"/>
    <col min="12557" max="12557" width="8.375" style="4" customWidth="1"/>
    <col min="12558" max="12800" width="8.875" style="4"/>
    <col min="12801" max="12801" width="4.625" style="4" customWidth="1"/>
    <col min="12802" max="12802" width="4" style="4" customWidth="1"/>
    <col min="12803" max="12803" width="9.375" style="4" customWidth="1"/>
    <col min="12804" max="12804" width="18.75" style="4" customWidth="1"/>
    <col min="12805" max="12805" width="7.25" style="4" customWidth="1"/>
    <col min="12806" max="12806" width="6.75" style="4" customWidth="1"/>
    <col min="12807" max="12807" width="7.125" style="4" customWidth="1"/>
    <col min="12808" max="12810" width="6.25" style="4" customWidth="1"/>
    <col min="12811" max="12811" width="8.125" style="4" customWidth="1"/>
    <col min="12812" max="12812" width="3.25" style="4" customWidth="1"/>
    <col min="12813" max="12813" width="8.375" style="4" customWidth="1"/>
    <col min="12814" max="13056" width="8.875" style="4"/>
    <col min="13057" max="13057" width="4.625" style="4" customWidth="1"/>
    <col min="13058" max="13058" width="4" style="4" customWidth="1"/>
    <col min="13059" max="13059" width="9.375" style="4" customWidth="1"/>
    <col min="13060" max="13060" width="18.75" style="4" customWidth="1"/>
    <col min="13061" max="13061" width="7.25" style="4" customWidth="1"/>
    <col min="13062" max="13062" width="6.75" style="4" customWidth="1"/>
    <col min="13063" max="13063" width="7.125" style="4" customWidth="1"/>
    <col min="13064" max="13066" width="6.25" style="4" customWidth="1"/>
    <col min="13067" max="13067" width="8.125" style="4" customWidth="1"/>
    <col min="13068" max="13068" width="3.25" style="4" customWidth="1"/>
    <col min="13069" max="13069" width="8.375" style="4" customWidth="1"/>
    <col min="13070" max="13312" width="8.875" style="4"/>
    <col min="13313" max="13313" width="4.625" style="4" customWidth="1"/>
    <col min="13314" max="13314" width="4" style="4" customWidth="1"/>
    <col min="13315" max="13315" width="9.375" style="4" customWidth="1"/>
    <col min="13316" max="13316" width="18.75" style="4" customWidth="1"/>
    <col min="13317" max="13317" width="7.25" style="4" customWidth="1"/>
    <col min="13318" max="13318" width="6.75" style="4" customWidth="1"/>
    <col min="13319" max="13319" width="7.125" style="4" customWidth="1"/>
    <col min="13320" max="13322" width="6.25" style="4" customWidth="1"/>
    <col min="13323" max="13323" width="8.125" style="4" customWidth="1"/>
    <col min="13324" max="13324" width="3.25" style="4" customWidth="1"/>
    <col min="13325" max="13325" width="8.375" style="4" customWidth="1"/>
    <col min="13326" max="13568" width="8.875" style="4"/>
    <col min="13569" max="13569" width="4.625" style="4" customWidth="1"/>
    <col min="13570" max="13570" width="4" style="4" customWidth="1"/>
    <col min="13571" max="13571" width="9.375" style="4" customWidth="1"/>
    <col min="13572" max="13572" width="18.75" style="4" customWidth="1"/>
    <col min="13573" max="13573" width="7.25" style="4" customWidth="1"/>
    <col min="13574" max="13574" width="6.75" style="4" customWidth="1"/>
    <col min="13575" max="13575" width="7.125" style="4" customWidth="1"/>
    <col min="13576" max="13578" width="6.25" style="4" customWidth="1"/>
    <col min="13579" max="13579" width="8.125" style="4" customWidth="1"/>
    <col min="13580" max="13580" width="3.25" style="4" customWidth="1"/>
    <col min="13581" max="13581" width="8.375" style="4" customWidth="1"/>
    <col min="13582" max="13824" width="8.875" style="4"/>
    <col min="13825" max="13825" width="4.625" style="4" customWidth="1"/>
    <col min="13826" max="13826" width="4" style="4" customWidth="1"/>
    <col min="13827" max="13827" width="9.375" style="4" customWidth="1"/>
    <col min="13828" max="13828" width="18.75" style="4" customWidth="1"/>
    <col min="13829" max="13829" width="7.25" style="4" customWidth="1"/>
    <col min="13830" max="13830" width="6.75" style="4" customWidth="1"/>
    <col min="13831" max="13831" width="7.125" style="4" customWidth="1"/>
    <col min="13832" max="13834" width="6.25" style="4" customWidth="1"/>
    <col min="13835" max="13835" width="8.125" style="4" customWidth="1"/>
    <col min="13836" max="13836" width="3.25" style="4" customWidth="1"/>
    <col min="13837" max="13837" width="8.375" style="4" customWidth="1"/>
    <col min="13838" max="14080" width="8.875" style="4"/>
    <col min="14081" max="14081" width="4.625" style="4" customWidth="1"/>
    <col min="14082" max="14082" width="4" style="4" customWidth="1"/>
    <col min="14083" max="14083" width="9.375" style="4" customWidth="1"/>
    <col min="14084" max="14084" width="18.75" style="4" customWidth="1"/>
    <col min="14085" max="14085" width="7.25" style="4" customWidth="1"/>
    <col min="14086" max="14086" width="6.75" style="4" customWidth="1"/>
    <col min="14087" max="14087" width="7.125" style="4" customWidth="1"/>
    <col min="14088" max="14090" width="6.25" style="4" customWidth="1"/>
    <col min="14091" max="14091" width="8.125" style="4" customWidth="1"/>
    <col min="14092" max="14092" width="3.25" style="4" customWidth="1"/>
    <col min="14093" max="14093" width="8.375" style="4" customWidth="1"/>
    <col min="14094" max="14336" width="8.875" style="4"/>
    <col min="14337" max="14337" width="4.625" style="4" customWidth="1"/>
    <col min="14338" max="14338" width="4" style="4" customWidth="1"/>
    <col min="14339" max="14339" width="9.375" style="4" customWidth="1"/>
    <col min="14340" max="14340" width="18.75" style="4" customWidth="1"/>
    <col min="14341" max="14341" width="7.25" style="4" customWidth="1"/>
    <col min="14342" max="14342" width="6.75" style="4" customWidth="1"/>
    <col min="14343" max="14343" width="7.125" style="4" customWidth="1"/>
    <col min="14344" max="14346" width="6.25" style="4" customWidth="1"/>
    <col min="14347" max="14347" width="8.125" style="4" customWidth="1"/>
    <col min="14348" max="14348" width="3.25" style="4" customWidth="1"/>
    <col min="14349" max="14349" width="8.375" style="4" customWidth="1"/>
    <col min="14350" max="14592" width="8.875" style="4"/>
    <col min="14593" max="14593" width="4.625" style="4" customWidth="1"/>
    <col min="14594" max="14594" width="4" style="4" customWidth="1"/>
    <col min="14595" max="14595" width="9.375" style="4" customWidth="1"/>
    <col min="14596" max="14596" width="18.75" style="4" customWidth="1"/>
    <col min="14597" max="14597" width="7.25" style="4" customWidth="1"/>
    <col min="14598" max="14598" width="6.75" style="4" customWidth="1"/>
    <col min="14599" max="14599" width="7.125" style="4" customWidth="1"/>
    <col min="14600" max="14602" width="6.25" style="4" customWidth="1"/>
    <col min="14603" max="14603" width="8.125" style="4" customWidth="1"/>
    <col min="14604" max="14604" width="3.25" style="4" customWidth="1"/>
    <col min="14605" max="14605" width="8.375" style="4" customWidth="1"/>
    <col min="14606" max="14848" width="8.875" style="4"/>
    <col min="14849" max="14849" width="4.625" style="4" customWidth="1"/>
    <col min="14850" max="14850" width="4" style="4" customWidth="1"/>
    <col min="14851" max="14851" width="9.375" style="4" customWidth="1"/>
    <col min="14852" max="14852" width="18.75" style="4" customWidth="1"/>
    <col min="14853" max="14853" width="7.25" style="4" customWidth="1"/>
    <col min="14854" max="14854" width="6.75" style="4" customWidth="1"/>
    <col min="14855" max="14855" width="7.125" style="4" customWidth="1"/>
    <col min="14856" max="14858" width="6.25" style="4" customWidth="1"/>
    <col min="14859" max="14859" width="8.125" style="4" customWidth="1"/>
    <col min="14860" max="14860" width="3.25" style="4" customWidth="1"/>
    <col min="14861" max="14861" width="8.375" style="4" customWidth="1"/>
    <col min="14862" max="15104" width="8.875" style="4"/>
    <col min="15105" max="15105" width="4.625" style="4" customWidth="1"/>
    <col min="15106" max="15106" width="4" style="4" customWidth="1"/>
    <col min="15107" max="15107" width="9.375" style="4" customWidth="1"/>
    <col min="15108" max="15108" width="18.75" style="4" customWidth="1"/>
    <col min="15109" max="15109" width="7.25" style="4" customWidth="1"/>
    <col min="15110" max="15110" width="6.75" style="4" customWidth="1"/>
    <col min="15111" max="15111" width="7.125" style="4" customWidth="1"/>
    <col min="15112" max="15114" width="6.25" style="4" customWidth="1"/>
    <col min="15115" max="15115" width="8.125" style="4" customWidth="1"/>
    <col min="15116" max="15116" width="3.25" style="4" customWidth="1"/>
    <col min="15117" max="15117" width="8.375" style="4" customWidth="1"/>
    <col min="15118" max="15360" width="8.875" style="4"/>
    <col min="15361" max="15361" width="4.625" style="4" customWidth="1"/>
    <col min="15362" max="15362" width="4" style="4" customWidth="1"/>
    <col min="15363" max="15363" width="9.375" style="4" customWidth="1"/>
    <col min="15364" max="15364" width="18.75" style="4" customWidth="1"/>
    <col min="15365" max="15365" width="7.25" style="4" customWidth="1"/>
    <col min="15366" max="15366" width="6.75" style="4" customWidth="1"/>
    <col min="15367" max="15367" width="7.125" style="4" customWidth="1"/>
    <col min="15368" max="15370" width="6.25" style="4" customWidth="1"/>
    <col min="15371" max="15371" width="8.125" style="4" customWidth="1"/>
    <col min="15372" max="15372" width="3.25" style="4" customWidth="1"/>
    <col min="15373" max="15373" width="8.375" style="4" customWidth="1"/>
    <col min="15374" max="15616" width="8.875" style="4"/>
    <col min="15617" max="15617" width="4.625" style="4" customWidth="1"/>
    <col min="15618" max="15618" width="4" style="4" customWidth="1"/>
    <col min="15619" max="15619" width="9.375" style="4" customWidth="1"/>
    <col min="15620" max="15620" width="18.75" style="4" customWidth="1"/>
    <col min="15621" max="15621" width="7.25" style="4" customWidth="1"/>
    <col min="15622" max="15622" width="6.75" style="4" customWidth="1"/>
    <col min="15623" max="15623" width="7.125" style="4" customWidth="1"/>
    <col min="15624" max="15626" width="6.25" style="4" customWidth="1"/>
    <col min="15627" max="15627" width="8.125" style="4" customWidth="1"/>
    <col min="15628" max="15628" width="3.25" style="4" customWidth="1"/>
    <col min="15629" max="15629" width="8.375" style="4" customWidth="1"/>
    <col min="15630" max="15872" width="8.875" style="4"/>
    <col min="15873" max="15873" width="4.625" style="4" customWidth="1"/>
    <col min="15874" max="15874" width="4" style="4" customWidth="1"/>
    <col min="15875" max="15875" width="9.375" style="4" customWidth="1"/>
    <col min="15876" max="15876" width="18.75" style="4" customWidth="1"/>
    <col min="15877" max="15877" width="7.25" style="4" customWidth="1"/>
    <col min="15878" max="15878" width="6.75" style="4" customWidth="1"/>
    <col min="15879" max="15879" width="7.125" style="4" customWidth="1"/>
    <col min="15880" max="15882" width="6.25" style="4" customWidth="1"/>
    <col min="15883" max="15883" width="8.125" style="4" customWidth="1"/>
    <col min="15884" max="15884" width="3.25" style="4" customWidth="1"/>
    <col min="15885" max="15885" width="8.375" style="4" customWidth="1"/>
    <col min="15886" max="16128" width="8.875" style="4"/>
    <col min="16129" max="16129" width="4.625" style="4" customWidth="1"/>
    <col min="16130" max="16130" width="4" style="4" customWidth="1"/>
    <col min="16131" max="16131" width="9.375" style="4" customWidth="1"/>
    <col min="16132" max="16132" width="18.75" style="4" customWidth="1"/>
    <col min="16133" max="16133" width="7.25" style="4" customWidth="1"/>
    <col min="16134" max="16134" width="6.75" style="4" customWidth="1"/>
    <col min="16135" max="16135" width="7.125" style="4" customWidth="1"/>
    <col min="16136" max="16138" width="6.25" style="4" customWidth="1"/>
    <col min="16139" max="16139" width="8.125" style="4" customWidth="1"/>
    <col min="16140" max="16140" width="3.25" style="4" customWidth="1"/>
    <col min="16141" max="16141" width="8.375" style="4" customWidth="1"/>
    <col min="16142" max="16384" width="8.875" style="4"/>
  </cols>
  <sheetData>
    <row r="1" spans="1:21" ht="20.100000000000001" customHeight="1">
      <c r="A1" s="5"/>
      <c r="B1" s="5"/>
      <c r="C1" s="5"/>
      <c r="D1" s="5"/>
      <c r="E1" s="5"/>
      <c r="F1" s="5"/>
      <c r="G1" s="5"/>
      <c r="H1" s="5"/>
      <c r="I1" s="5"/>
      <c r="J1" s="5"/>
      <c r="K1" s="5"/>
      <c r="L1" s="5"/>
      <c r="M1" s="1" t="s">
        <v>85</v>
      </c>
      <c r="U1" s="4" t="s">
        <v>30</v>
      </c>
    </row>
    <row r="2" spans="1:21" ht="20.100000000000001" customHeight="1">
      <c r="A2" s="2"/>
      <c r="B2" s="2"/>
      <c r="C2" s="2"/>
      <c r="D2" s="2"/>
      <c r="E2" s="2"/>
      <c r="F2" s="2"/>
      <c r="G2" s="2"/>
      <c r="H2" s="2"/>
      <c r="I2" s="2"/>
      <c r="J2" s="286">
        <v>44602</v>
      </c>
      <c r="K2" s="286"/>
      <c r="L2" s="286"/>
      <c r="M2" s="286"/>
    </row>
    <row r="3" spans="1:21" ht="20.100000000000001" customHeight="1">
      <c r="A3" s="241" t="s">
        <v>0</v>
      </c>
      <c r="B3" s="241"/>
      <c r="C3" s="2"/>
      <c r="D3" s="2"/>
      <c r="E3" s="2"/>
      <c r="F3" s="2"/>
      <c r="G3" s="2"/>
      <c r="H3" s="2"/>
      <c r="I3" s="2"/>
      <c r="J3" s="2"/>
      <c r="K3" s="2"/>
      <c r="L3" s="2"/>
      <c r="M3" s="2"/>
    </row>
    <row r="4" spans="1:21" ht="20.100000000000001" customHeight="1">
      <c r="A4" s="2"/>
      <c r="B4" s="2"/>
      <c r="C4" s="2"/>
      <c r="D4" s="2"/>
      <c r="E4" s="2"/>
      <c r="F4" s="8" t="s">
        <v>1</v>
      </c>
      <c r="G4" s="241" t="s">
        <v>16</v>
      </c>
      <c r="H4" s="287" t="s">
        <v>207</v>
      </c>
      <c r="I4" s="287"/>
      <c r="J4" s="287"/>
      <c r="K4" s="287"/>
      <c r="L4" s="287"/>
      <c r="M4" s="287"/>
      <c r="N4" s="5"/>
      <c r="O4" s="5"/>
    </row>
    <row r="5" spans="1:21" ht="20.100000000000001" customHeight="1">
      <c r="A5" s="2"/>
      <c r="B5" s="2"/>
      <c r="C5" s="2"/>
      <c r="D5" s="2"/>
      <c r="E5" s="2"/>
      <c r="G5" s="241" t="s">
        <v>17</v>
      </c>
      <c r="H5" s="287" t="s">
        <v>182</v>
      </c>
      <c r="I5" s="287"/>
      <c r="J5" s="287"/>
      <c r="K5" s="287"/>
      <c r="L5" s="287"/>
      <c r="M5" s="287"/>
      <c r="N5" s="5"/>
      <c r="O5" s="5"/>
    </row>
    <row r="6" spans="1:21" ht="36.75" customHeight="1">
      <c r="A6" s="2"/>
      <c r="B6" s="2"/>
      <c r="C6" s="2"/>
      <c r="D6" s="2"/>
      <c r="E6" s="2"/>
      <c r="G6" s="288" t="s">
        <v>18</v>
      </c>
      <c r="H6" s="288"/>
      <c r="I6" s="287" t="s">
        <v>196</v>
      </c>
      <c r="J6" s="287"/>
      <c r="K6" s="287"/>
      <c r="L6" s="287"/>
      <c r="M6" s="2" t="s">
        <v>36</v>
      </c>
    </row>
    <row r="7" spans="1:21" ht="20.100000000000001" customHeight="1">
      <c r="A7" s="289" t="s">
        <v>14</v>
      </c>
      <c r="B7" s="289"/>
      <c r="C7" s="289"/>
      <c r="D7" s="289"/>
      <c r="E7" s="289"/>
      <c r="F7" s="289"/>
      <c r="G7" s="289"/>
      <c r="H7" s="289"/>
      <c r="I7" s="289"/>
      <c r="J7" s="289"/>
      <c r="K7" s="289"/>
      <c r="L7" s="289"/>
      <c r="M7" s="289"/>
    </row>
    <row r="8" spans="1:21" ht="20.100000000000001" customHeight="1">
      <c r="A8" s="2"/>
      <c r="B8" s="2"/>
      <c r="C8" s="2"/>
      <c r="D8" s="2"/>
      <c r="E8" s="2"/>
      <c r="F8" s="2"/>
      <c r="G8" s="2"/>
      <c r="H8" s="2"/>
      <c r="I8" s="2"/>
      <c r="J8" s="2"/>
      <c r="K8" s="2"/>
      <c r="L8" s="2"/>
      <c r="M8" s="8"/>
    </row>
    <row r="9" spans="1:21" ht="20.100000000000001" customHeight="1">
      <c r="A9" s="290" t="s">
        <v>249</v>
      </c>
      <c r="B9" s="290"/>
      <c r="C9" s="291"/>
      <c r="D9" s="291"/>
      <c r="E9" s="291"/>
      <c r="F9" s="291"/>
      <c r="G9" s="291"/>
      <c r="H9" s="291"/>
      <c r="I9" s="291"/>
      <c r="J9" s="291"/>
      <c r="K9" s="291"/>
      <c r="L9" s="291"/>
      <c r="M9" s="291"/>
    </row>
    <row r="10" spans="1:21" ht="12.75" customHeight="1">
      <c r="A10" s="291"/>
      <c r="B10" s="291"/>
      <c r="C10" s="291"/>
      <c r="D10" s="291"/>
      <c r="E10" s="291"/>
      <c r="F10" s="291"/>
      <c r="G10" s="291"/>
      <c r="H10" s="291"/>
      <c r="I10" s="291"/>
      <c r="J10" s="291"/>
      <c r="K10" s="291"/>
      <c r="L10" s="291"/>
      <c r="M10" s="291"/>
    </row>
    <row r="11" spans="1:21" ht="20.100000000000001" customHeight="1">
      <c r="A11" s="292"/>
      <c r="B11" s="292"/>
      <c r="C11" s="292"/>
      <c r="D11" s="292"/>
      <c r="E11" s="292"/>
      <c r="F11" s="292"/>
      <c r="G11" s="292"/>
      <c r="H11" s="292"/>
      <c r="I11" s="292"/>
      <c r="J11" s="292"/>
      <c r="K11" s="292"/>
      <c r="L11" s="292"/>
      <c r="M11" s="292"/>
    </row>
    <row r="12" spans="1:21" ht="20.100000000000001" customHeight="1" thickBot="1">
      <c r="A12" s="3" t="s">
        <v>37</v>
      </c>
      <c r="C12" s="3"/>
      <c r="F12" s="3"/>
      <c r="G12" s="3"/>
      <c r="H12" s="3"/>
      <c r="I12" s="3"/>
      <c r="J12" s="3"/>
    </row>
    <row r="13" spans="1:21" ht="20.100000000000001" customHeight="1" thickBot="1">
      <c r="A13" s="293" t="s">
        <v>38</v>
      </c>
      <c r="B13" s="294"/>
      <c r="C13" s="294"/>
      <c r="D13" s="295"/>
      <c r="E13" s="293" t="s">
        <v>39</v>
      </c>
      <c r="F13" s="294"/>
      <c r="G13" s="294"/>
      <c r="H13" s="294"/>
      <c r="I13" s="294"/>
      <c r="J13" s="294"/>
      <c r="K13" s="295"/>
      <c r="L13" s="296" t="s">
        <v>40</v>
      </c>
      <c r="M13" s="297"/>
    </row>
    <row r="14" spans="1:21" ht="20.100000000000001" customHeight="1">
      <c r="A14" s="283" t="s">
        <v>164</v>
      </c>
      <c r="B14" s="283"/>
      <c r="C14" s="283"/>
      <c r="D14" s="283"/>
      <c r="E14" s="284" t="s">
        <v>69</v>
      </c>
      <c r="F14" s="284"/>
      <c r="G14" s="284"/>
      <c r="H14" s="284"/>
      <c r="I14" s="284"/>
      <c r="J14" s="284"/>
      <c r="K14" s="284"/>
      <c r="L14" s="285" t="s">
        <v>194</v>
      </c>
      <c r="M14" s="285"/>
    </row>
    <row r="15" spans="1:21" ht="19.899999999999999" customHeight="1">
      <c r="A15" s="298" t="s">
        <v>136</v>
      </c>
      <c r="B15" s="298"/>
      <c r="C15" s="298"/>
      <c r="D15" s="298"/>
      <c r="E15" s="299" t="s">
        <v>42</v>
      </c>
      <c r="F15" s="299"/>
      <c r="G15" s="299"/>
      <c r="H15" s="299"/>
      <c r="I15" s="299"/>
      <c r="J15" s="299"/>
      <c r="K15" s="299"/>
      <c r="L15" s="285" t="s">
        <v>194</v>
      </c>
      <c r="M15" s="285"/>
    </row>
    <row r="16" spans="1:21" ht="20.100000000000001" customHeight="1">
      <c r="A16" s="298" t="s">
        <v>166</v>
      </c>
      <c r="B16" s="298"/>
      <c r="C16" s="298"/>
      <c r="D16" s="298"/>
      <c r="E16" s="299" t="s">
        <v>44</v>
      </c>
      <c r="F16" s="299"/>
      <c r="G16" s="299"/>
      <c r="H16" s="299"/>
      <c r="I16" s="299"/>
      <c r="J16" s="299"/>
      <c r="K16" s="299"/>
      <c r="L16" s="300" t="s">
        <v>194</v>
      </c>
      <c r="M16" s="301"/>
    </row>
    <row r="17" spans="1:13" ht="20.100000000000001" customHeight="1">
      <c r="A17" s="302" t="s">
        <v>167</v>
      </c>
      <c r="B17" s="302"/>
      <c r="C17" s="302"/>
      <c r="D17" s="302"/>
      <c r="E17" s="303" t="s">
        <v>168</v>
      </c>
      <c r="F17" s="303"/>
      <c r="G17" s="303"/>
      <c r="H17" s="303"/>
      <c r="I17" s="303"/>
      <c r="J17" s="303"/>
      <c r="K17" s="303"/>
      <c r="L17" s="300" t="s">
        <v>194</v>
      </c>
      <c r="M17" s="301"/>
    </row>
    <row r="18" spans="1:13" ht="39.950000000000003" customHeight="1">
      <c r="A18" s="298" t="s">
        <v>227</v>
      </c>
      <c r="B18" s="302"/>
      <c r="C18" s="302"/>
      <c r="D18" s="302"/>
      <c r="E18" s="304" t="s">
        <v>228</v>
      </c>
      <c r="F18" s="305"/>
      <c r="G18" s="305"/>
      <c r="H18" s="305"/>
      <c r="I18" s="305"/>
      <c r="J18" s="305"/>
      <c r="K18" s="306"/>
      <c r="L18" s="300" t="s">
        <v>194</v>
      </c>
      <c r="M18" s="301"/>
    </row>
    <row r="19" spans="1:13" ht="39.950000000000003" customHeight="1">
      <c r="A19" s="304" t="s">
        <v>225</v>
      </c>
      <c r="B19" s="305"/>
      <c r="C19" s="305"/>
      <c r="D19" s="306"/>
      <c r="E19" s="304" t="s">
        <v>248</v>
      </c>
      <c r="F19" s="305"/>
      <c r="G19" s="305"/>
      <c r="H19" s="305"/>
      <c r="I19" s="305"/>
      <c r="J19" s="305"/>
      <c r="K19" s="306"/>
      <c r="L19" s="300" t="s">
        <v>194</v>
      </c>
      <c r="M19" s="301"/>
    </row>
    <row r="20" spans="1:13" ht="39.950000000000003" customHeight="1">
      <c r="A20" s="304" t="s">
        <v>226</v>
      </c>
      <c r="B20" s="305"/>
      <c r="C20" s="305"/>
      <c r="D20" s="306"/>
      <c r="E20" s="304" t="s">
        <v>158</v>
      </c>
      <c r="F20" s="305"/>
      <c r="G20" s="305"/>
      <c r="H20" s="305"/>
      <c r="I20" s="305"/>
      <c r="J20" s="305"/>
      <c r="K20" s="306"/>
      <c r="L20" s="300" t="s">
        <v>194</v>
      </c>
      <c r="M20" s="301"/>
    </row>
    <row r="21" spans="1:13" ht="20.100000000000001" customHeight="1">
      <c r="A21" s="302" t="s">
        <v>271</v>
      </c>
      <c r="B21" s="302"/>
      <c r="C21" s="302"/>
      <c r="D21" s="302"/>
      <c r="E21" s="303" t="s">
        <v>78</v>
      </c>
      <c r="F21" s="303"/>
      <c r="G21" s="303"/>
      <c r="H21" s="303"/>
      <c r="I21" s="303"/>
      <c r="J21" s="303"/>
      <c r="K21" s="303"/>
      <c r="L21" s="300" t="s">
        <v>194</v>
      </c>
      <c r="M21" s="301"/>
    </row>
    <row r="22" spans="1:13" ht="17.100000000000001" customHeight="1">
      <c r="A22" s="309" t="s">
        <v>170</v>
      </c>
      <c r="B22" s="309"/>
      <c r="C22" s="309"/>
      <c r="D22" s="309"/>
      <c r="E22" s="309"/>
      <c r="F22" s="309"/>
      <c r="G22" s="309"/>
      <c r="H22" s="309"/>
      <c r="I22" s="309"/>
      <c r="J22" s="309"/>
      <c r="K22" s="309"/>
      <c r="L22" s="309"/>
      <c r="M22" s="309"/>
    </row>
    <row r="23" spans="1:13" ht="17.100000000000001" customHeight="1">
      <c r="A23" s="234" t="s">
        <v>70</v>
      </c>
      <c r="B23" s="234"/>
      <c r="C23" s="234"/>
      <c r="D23" s="234"/>
      <c r="E23" s="234"/>
      <c r="F23" s="234"/>
      <c r="G23" s="234"/>
      <c r="H23" s="234"/>
      <c r="I23" s="234"/>
      <c r="J23" s="234"/>
      <c r="K23" s="234"/>
      <c r="L23" s="234"/>
      <c r="M23" s="234"/>
    </row>
    <row r="24" spans="1:13" ht="17.100000000000001" customHeight="1">
      <c r="A24" s="234"/>
      <c r="B24" s="234"/>
      <c r="C24" s="234"/>
      <c r="D24" s="234"/>
      <c r="E24" s="234"/>
      <c r="F24" s="234"/>
      <c r="G24" s="234"/>
      <c r="H24" s="234"/>
      <c r="I24" s="234"/>
      <c r="J24" s="234"/>
      <c r="K24" s="234"/>
      <c r="L24" s="234"/>
      <c r="M24" s="234"/>
    </row>
    <row r="25" spans="1:13" ht="40.5" customHeight="1">
      <c r="A25" s="307" t="s">
        <v>171</v>
      </c>
      <c r="B25" s="307"/>
      <c r="C25" s="307"/>
      <c r="D25" s="307"/>
      <c r="E25" s="307"/>
      <c r="F25" s="307"/>
      <c r="G25" s="307"/>
      <c r="H25" s="307"/>
      <c r="I25" s="307"/>
      <c r="J25" s="307"/>
      <c r="K25" s="307"/>
      <c r="L25" s="307"/>
      <c r="M25" s="307"/>
    </row>
    <row r="26" spans="1:13" ht="102" customHeight="1">
      <c r="A26" s="307" t="s">
        <v>270</v>
      </c>
      <c r="B26" s="307"/>
      <c r="C26" s="307"/>
      <c r="D26" s="307"/>
      <c r="E26" s="307"/>
      <c r="F26" s="307"/>
      <c r="G26" s="307"/>
      <c r="H26" s="307"/>
      <c r="I26" s="307"/>
      <c r="J26" s="307"/>
      <c r="K26" s="307"/>
      <c r="L26" s="307"/>
      <c r="M26" s="307"/>
    </row>
    <row r="27" spans="1:13" ht="107.45" customHeight="1">
      <c r="A27" s="307" t="s">
        <v>173</v>
      </c>
      <c r="B27" s="307"/>
      <c r="C27" s="308"/>
      <c r="D27" s="308"/>
      <c r="E27" s="308"/>
      <c r="F27" s="308"/>
      <c r="G27" s="308"/>
      <c r="H27" s="308"/>
      <c r="I27" s="308"/>
      <c r="J27" s="308"/>
      <c r="K27" s="308"/>
      <c r="L27" s="308"/>
      <c r="M27" s="308"/>
    </row>
    <row r="28" spans="1:13" ht="103.15" customHeight="1">
      <c r="A28" s="307" t="s">
        <v>269</v>
      </c>
      <c r="B28" s="308"/>
      <c r="C28" s="308"/>
      <c r="D28" s="308"/>
      <c r="E28" s="308"/>
      <c r="F28" s="308"/>
      <c r="G28" s="308"/>
      <c r="H28" s="308"/>
      <c r="I28" s="308"/>
      <c r="J28" s="308"/>
      <c r="K28" s="308"/>
      <c r="L28" s="308"/>
      <c r="M28" s="308"/>
    </row>
    <row r="29" spans="1:13" ht="17.100000000000001" customHeight="1">
      <c r="A29" s="308"/>
      <c r="B29" s="308"/>
      <c r="C29" s="308"/>
      <c r="D29" s="308"/>
      <c r="E29" s="308"/>
      <c r="F29" s="308"/>
      <c r="G29" s="308"/>
      <c r="H29" s="308"/>
      <c r="I29" s="308"/>
      <c r="J29" s="308"/>
      <c r="K29" s="308"/>
      <c r="L29" s="308"/>
      <c r="M29" s="308"/>
    </row>
    <row r="30" spans="1:13" ht="17.100000000000001" customHeight="1">
      <c r="A30" s="308"/>
      <c r="B30" s="308"/>
      <c r="C30" s="308"/>
      <c r="D30" s="308"/>
      <c r="E30" s="308"/>
      <c r="F30" s="308"/>
      <c r="G30" s="308"/>
      <c r="H30" s="308"/>
      <c r="I30" s="308"/>
      <c r="J30" s="308"/>
      <c r="K30" s="308"/>
      <c r="L30" s="308"/>
      <c r="M30" s="308"/>
    </row>
  </sheetData>
  <sheetProtection password="F3DD" sheet="1" objects="1" scenarios="1"/>
  <mergeCells count="42">
    <mergeCell ref="A27:M27"/>
    <mergeCell ref="A28:M28"/>
    <mergeCell ref="A29:M29"/>
    <mergeCell ref="A30:M30"/>
    <mergeCell ref="A21:D21"/>
    <mergeCell ref="E21:K21"/>
    <mergeCell ref="L21:M21"/>
    <mergeCell ref="A22:M22"/>
    <mergeCell ref="A25:M25"/>
    <mergeCell ref="A26:M26"/>
    <mergeCell ref="A19:D19"/>
    <mergeCell ref="E19:K19"/>
    <mergeCell ref="L19:M19"/>
    <mergeCell ref="A20:D20"/>
    <mergeCell ref="E20:K20"/>
    <mergeCell ref="L20:M20"/>
    <mergeCell ref="A17:D17"/>
    <mergeCell ref="E17:K17"/>
    <mergeCell ref="L17:M17"/>
    <mergeCell ref="A18:D18"/>
    <mergeCell ref="E18:K18"/>
    <mergeCell ref="L18:M18"/>
    <mergeCell ref="A15:D15"/>
    <mergeCell ref="E15:K15"/>
    <mergeCell ref="L15:M15"/>
    <mergeCell ref="A16:D16"/>
    <mergeCell ref="E16:K16"/>
    <mergeCell ref="L16:M16"/>
    <mergeCell ref="A14:D14"/>
    <mergeCell ref="E14:K14"/>
    <mergeCell ref="L14:M14"/>
    <mergeCell ref="J2:M2"/>
    <mergeCell ref="H4:M4"/>
    <mergeCell ref="H5:M5"/>
    <mergeCell ref="G6:H6"/>
    <mergeCell ref="I6:L6"/>
    <mergeCell ref="A7:M7"/>
    <mergeCell ref="A9:M10"/>
    <mergeCell ref="A11:M11"/>
    <mergeCell ref="A13:D13"/>
    <mergeCell ref="E13:K13"/>
    <mergeCell ref="L13:M13"/>
  </mergeCells>
  <phoneticPr fontId="3"/>
  <dataValidations count="1">
    <dataValidation type="list" allowBlank="1" showInputMessage="1" showErrorMessage="1" sqref="L14:M21">
      <formula1>"○"</formula1>
    </dataValidation>
  </dataValidations>
  <pageMargins left="0.7" right="0.7" top="0.75" bottom="0.75" header="0.3" footer="0.3"/>
  <pageSetup paperSize="9" scale="86"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F115"/>
  <sheetViews>
    <sheetView tabSelected="1" showWhiteSpace="0" view="pageBreakPreview" topLeftCell="A36" zoomScale="70" zoomScaleNormal="100" zoomScaleSheetLayoutView="70" workbookViewId="0">
      <selection activeCell="G57" sqref="G57:H57"/>
    </sheetView>
  </sheetViews>
  <sheetFormatPr defaultColWidth="9" defaultRowHeight="13.5"/>
  <cols>
    <col min="1" max="1" width="2.375" style="23" customWidth="1"/>
    <col min="2" max="2" width="5.375" style="48" customWidth="1"/>
    <col min="3" max="3" width="6.75" style="48" customWidth="1"/>
    <col min="4" max="4" width="4.75" style="48" customWidth="1"/>
    <col min="5" max="5" width="6.75" style="48" customWidth="1"/>
    <col min="6" max="6" width="4.75" style="48" customWidth="1"/>
    <col min="7" max="7" width="10.5" style="48" customWidth="1"/>
    <col min="8" max="8" width="8.875" style="48" customWidth="1"/>
    <col min="9" max="9" width="2.875" style="48" customWidth="1"/>
    <col min="10" max="10" width="6.625" style="118" customWidth="1"/>
    <col min="11" max="11" width="4.75" style="118" customWidth="1"/>
    <col min="12" max="13" width="3.625" style="118" customWidth="1"/>
    <col min="14" max="14" width="4.5" style="118" customWidth="1"/>
    <col min="15" max="15" width="6.625" style="118" customWidth="1"/>
    <col min="16" max="16" width="5.5" style="118" customWidth="1"/>
    <col min="17" max="17" width="6.625" style="10" customWidth="1"/>
    <col min="18" max="18" width="5.5" style="10" customWidth="1"/>
    <col min="19" max="19" width="6.625" style="23" customWidth="1"/>
    <col min="20" max="20" width="5.375" style="23" customWidth="1"/>
    <col min="21" max="21" width="6.625" style="23" customWidth="1"/>
    <col min="22" max="22" width="5.375" style="23" customWidth="1"/>
    <col min="23" max="23" width="3.25" style="10" customWidth="1"/>
    <col min="24" max="24" width="14.75" style="48" customWidth="1"/>
    <col min="25" max="25" width="6.625" style="48" customWidth="1"/>
    <col min="26" max="26" width="2.625" style="48" customWidth="1"/>
    <col min="27" max="27" width="12.5" style="48" customWidth="1"/>
    <col min="28" max="28" width="0" style="48" hidden="1" customWidth="1"/>
    <col min="29" max="16384" width="9" style="48"/>
  </cols>
  <sheetData>
    <row r="1" spans="1:30" ht="18" customHeight="1">
      <c r="B1" s="274"/>
      <c r="C1" s="274"/>
      <c r="D1" s="274"/>
      <c r="E1" s="274"/>
      <c r="F1" s="274"/>
      <c r="G1" s="274"/>
      <c r="H1" s="274"/>
      <c r="I1" s="274"/>
      <c r="Y1" s="11" t="s">
        <v>86</v>
      </c>
      <c r="AD1" s="48" t="s">
        <v>30</v>
      </c>
    </row>
    <row r="2" spans="1:30" ht="18" customHeight="1">
      <c r="A2" s="281" t="s">
        <v>0</v>
      </c>
      <c r="B2" s="23"/>
      <c r="C2" s="23"/>
      <c r="D2" s="23"/>
      <c r="E2" s="23"/>
      <c r="F2" s="23"/>
      <c r="G2" s="23"/>
      <c r="H2" s="23"/>
      <c r="I2" s="23"/>
      <c r="S2" s="788" t="s">
        <v>90</v>
      </c>
      <c r="T2" s="788"/>
      <c r="U2" s="788"/>
      <c r="V2" s="788"/>
      <c r="W2" s="788"/>
      <c r="X2" s="788"/>
      <c r="Y2" s="23"/>
      <c r="Z2" s="23"/>
      <c r="AC2" s="119"/>
    </row>
    <row r="3" spans="1:30" ht="18" customHeight="1">
      <c r="B3" s="23"/>
      <c r="C3" s="23"/>
      <c r="D3" s="23"/>
      <c r="E3" s="23"/>
      <c r="F3" s="23"/>
      <c r="G3" s="23"/>
      <c r="H3" s="23"/>
      <c r="I3" s="23"/>
      <c r="O3" s="14" t="s">
        <v>1</v>
      </c>
      <c r="P3" s="14"/>
      <c r="Q3" s="15" t="s">
        <v>2</v>
      </c>
      <c r="R3" s="15"/>
      <c r="S3" s="790"/>
      <c r="T3" s="790"/>
      <c r="U3" s="790"/>
      <c r="V3" s="790"/>
      <c r="W3" s="790"/>
      <c r="X3" s="790"/>
    </row>
    <row r="4" spans="1:30" ht="18" customHeight="1">
      <c r="B4" s="23"/>
      <c r="C4" s="23"/>
      <c r="D4" s="23"/>
      <c r="E4" s="23"/>
      <c r="F4" s="23"/>
      <c r="G4" s="23"/>
      <c r="H4" s="23"/>
      <c r="I4" s="23"/>
      <c r="O4" s="10"/>
      <c r="P4" s="10"/>
      <c r="Q4" s="16" t="s">
        <v>3</v>
      </c>
      <c r="R4" s="16"/>
      <c r="S4" s="791"/>
      <c r="T4" s="791"/>
      <c r="U4" s="791"/>
      <c r="V4" s="791"/>
      <c r="W4" s="791"/>
      <c r="X4" s="791"/>
    </row>
    <row r="5" spans="1:30" ht="18" customHeight="1">
      <c r="B5" s="23"/>
      <c r="C5" s="23"/>
      <c r="D5" s="23"/>
      <c r="E5" s="23"/>
      <c r="F5" s="23"/>
      <c r="G5" s="23"/>
      <c r="H5" s="23"/>
      <c r="I5" s="23"/>
      <c r="O5" s="10"/>
      <c r="P5" s="10"/>
      <c r="Q5" s="15" t="s">
        <v>97</v>
      </c>
      <c r="R5" s="15"/>
      <c r="S5" s="791"/>
      <c r="T5" s="791"/>
      <c r="U5" s="791"/>
      <c r="V5" s="791"/>
      <c r="W5" s="791"/>
      <c r="X5" s="791"/>
    </row>
    <row r="6" spans="1:30" ht="45.6" customHeight="1">
      <c r="A6" s="328" t="s">
        <v>43</v>
      </c>
      <c r="B6" s="328"/>
      <c r="C6" s="328"/>
      <c r="D6" s="328"/>
      <c r="E6" s="328"/>
      <c r="F6" s="328"/>
      <c r="G6" s="328"/>
      <c r="H6" s="328"/>
      <c r="I6" s="328"/>
      <c r="J6" s="328"/>
      <c r="K6" s="328"/>
      <c r="L6" s="328"/>
      <c r="M6" s="328"/>
      <c r="N6" s="328"/>
      <c r="O6" s="328"/>
      <c r="P6" s="328"/>
      <c r="Q6" s="328"/>
      <c r="R6" s="328"/>
      <c r="S6" s="328"/>
      <c r="T6" s="328"/>
      <c r="U6" s="328"/>
      <c r="V6" s="328"/>
      <c r="W6" s="328"/>
      <c r="X6" s="328"/>
    </row>
    <row r="7" spans="1:30" ht="55.15" customHeight="1">
      <c r="A7" s="17"/>
      <c r="B7" s="204"/>
      <c r="C7" s="204"/>
      <c r="D7" s="329" t="s">
        <v>223</v>
      </c>
      <c r="E7" s="329"/>
      <c r="F7" s="330"/>
      <c r="G7" s="232"/>
      <c r="H7" s="331" t="s">
        <v>222</v>
      </c>
      <c r="I7" s="332"/>
      <c r="J7" s="332"/>
      <c r="K7" s="332"/>
      <c r="L7" s="332"/>
      <c r="M7" s="332"/>
      <c r="N7" s="332"/>
      <c r="O7" s="332"/>
      <c r="P7" s="332"/>
      <c r="Q7" s="332"/>
      <c r="R7" s="332"/>
      <c r="S7" s="332"/>
      <c r="T7" s="332"/>
      <c r="U7" s="332"/>
      <c r="V7" s="332"/>
      <c r="W7" s="332"/>
      <c r="X7" s="332"/>
      <c r="Y7" s="332"/>
    </row>
    <row r="8" spans="1:30" ht="17.25" customHeight="1">
      <c r="A8" s="349" t="s">
        <v>5</v>
      </c>
      <c r="B8" s="350"/>
      <c r="C8" s="350"/>
      <c r="D8" s="350"/>
      <c r="E8" s="350"/>
      <c r="F8" s="350"/>
      <c r="G8" s="350"/>
      <c r="H8" s="350"/>
      <c r="I8" s="350"/>
      <c r="J8" s="350"/>
      <c r="K8" s="350"/>
      <c r="L8" s="350"/>
      <c r="M8" s="350"/>
      <c r="N8" s="350"/>
      <c r="O8" s="350"/>
      <c r="P8" s="350"/>
      <c r="Q8" s="350"/>
      <c r="R8" s="350"/>
      <c r="S8" s="350"/>
      <c r="T8" s="350"/>
      <c r="U8" s="350"/>
      <c r="V8" s="350"/>
      <c r="W8" s="350"/>
      <c r="X8" s="350"/>
    </row>
    <row r="10" spans="1:30" s="123" customFormat="1" ht="26.45" customHeight="1">
      <c r="A10" s="120"/>
      <c r="B10" s="49"/>
      <c r="C10" s="49"/>
      <c r="D10" s="49"/>
      <c r="E10" s="49"/>
      <c r="F10" s="49"/>
      <c r="G10" s="49"/>
      <c r="H10" s="49"/>
      <c r="I10" s="20"/>
      <c r="J10" s="20"/>
      <c r="K10" s="20"/>
      <c r="L10" s="20"/>
      <c r="M10" s="20"/>
      <c r="N10" s="21"/>
      <c r="O10" s="21"/>
      <c r="P10" s="855" t="s">
        <v>229</v>
      </c>
      <c r="Q10" s="856"/>
      <c r="R10" s="353" t="s">
        <v>230</v>
      </c>
      <c r="S10" s="354"/>
      <c r="T10" s="354"/>
      <c r="U10" s="354"/>
      <c r="V10" s="354"/>
      <c r="W10" s="354"/>
      <c r="X10" s="355"/>
      <c r="Y10" s="22"/>
      <c r="Z10" s="22"/>
      <c r="AA10" s="22"/>
      <c r="AB10" s="205" t="s">
        <v>229</v>
      </c>
      <c r="AC10" s="122"/>
    </row>
    <row r="11" spans="1:30">
      <c r="A11" s="23">
        <v>1</v>
      </c>
      <c r="B11" s="48" t="s">
        <v>73</v>
      </c>
      <c r="AB11" s="48" t="s">
        <v>231</v>
      </c>
    </row>
    <row r="12" spans="1:30" ht="9.75" customHeight="1">
      <c r="AB12" s="48" t="s">
        <v>232</v>
      </c>
    </row>
    <row r="13" spans="1:30" ht="15.75" customHeight="1">
      <c r="O13" s="124"/>
      <c r="P13" s="124"/>
      <c r="U13" s="273"/>
      <c r="V13" s="273"/>
      <c r="W13" s="24"/>
      <c r="X13" s="126"/>
    </row>
    <row r="14" spans="1:30" ht="23.25" customHeight="1">
      <c r="B14" s="333" t="s">
        <v>72</v>
      </c>
      <c r="C14" s="334"/>
      <c r="D14" s="334"/>
      <c r="E14" s="334"/>
      <c r="F14" s="334"/>
      <c r="G14" s="335"/>
      <c r="H14" s="795"/>
      <c r="I14" s="796"/>
      <c r="J14" s="62" t="s">
        <v>99</v>
      </c>
      <c r="K14" s="795"/>
      <c r="L14" s="797"/>
      <c r="M14" s="797"/>
      <c r="N14" s="796"/>
      <c r="O14" s="359" t="s">
        <v>7</v>
      </c>
      <c r="P14" s="360"/>
      <c r="Q14" s="360"/>
      <c r="R14" s="361"/>
      <c r="S14" s="851"/>
      <c r="T14" s="852"/>
      <c r="U14" s="852"/>
      <c r="V14" s="853"/>
      <c r="W14" s="25" t="s">
        <v>100</v>
      </c>
      <c r="X14" s="854"/>
      <c r="Y14" s="854"/>
    </row>
    <row r="15" spans="1:30" ht="23.25" customHeight="1">
      <c r="B15" s="333" t="s">
        <v>65</v>
      </c>
      <c r="C15" s="334"/>
      <c r="D15" s="334"/>
      <c r="E15" s="334"/>
      <c r="F15" s="334"/>
      <c r="G15" s="335"/>
      <c r="H15" s="663"/>
      <c r="I15" s="664"/>
      <c r="J15" s="664"/>
      <c r="K15" s="664"/>
      <c r="L15" s="664"/>
      <c r="M15" s="664"/>
      <c r="N15" s="664"/>
      <c r="O15" s="665"/>
      <c r="P15" s="665"/>
      <c r="Q15" s="665"/>
      <c r="R15" s="665"/>
      <c r="S15" s="665"/>
      <c r="T15" s="665"/>
      <c r="U15" s="665"/>
      <c r="V15" s="665"/>
      <c r="W15" s="665"/>
      <c r="X15" s="665"/>
      <c r="Y15" s="666"/>
    </row>
    <row r="16" spans="1:30" ht="23.25" customHeight="1">
      <c r="B16" s="340" t="s">
        <v>6</v>
      </c>
      <c r="C16" s="341"/>
      <c r="D16" s="341"/>
      <c r="E16" s="341"/>
      <c r="F16" s="341"/>
      <c r="G16" s="342"/>
      <c r="H16" s="642"/>
      <c r="I16" s="642"/>
      <c r="J16" s="642"/>
      <c r="K16" s="642"/>
      <c r="L16" s="642"/>
      <c r="M16" s="642"/>
      <c r="N16" s="643"/>
      <c r="O16" s="345" t="s">
        <v>115</v>
      </c>
      <c r="P16" s="346"/>
      <c r="Q16" s="346"/>
      <c r="R16" s="346"/>
      <c r="S16" s="269"/>
      <c r="T16" s="347" t="s">
        <v>116</v>
      </c>
      <c r="U16" s="347"/>
      <c r="V16" s="347"/>
      <c r="W16" s="347"/>
      <c r="X16" s="348"/>
      <c r="Y16" s="68"/>
    </row>
    <row r="17" spans="2:32" ht="23.25" customHeight="1">
      <c r="B17" s="375" t="s">
        <v>233</v>
      </c>
      <c r="C17" s="376"/>
      <c r="D17" s="376"/>
      <c r="E17" s="376"/>
      <c r="F17" s="376"/>
      <c r="G17" s="377"/>
      <c r="H17" s="202"/>
      <c r="I17" s="381" t="s">
        <v>63</v>
      </c>
      <c r="J17" s="382"/>
      <c r="K17" s="382"/>
      <c r="L17" s="382"/>
      <c r="M17" s="382"/>
      <c r="N17" s="382"/>
      <c r="O17" s="382"/>
      <c r="P17" s="382"/>
      <c r="Q17" s="382"/>
      <c r="R17" s="382"/>
      <c r="S17" s="382"/>
      <c r="T17" s="382"/>
      <c r="U17" s="382"/>
      <c r="V17" s="382"/>
      <c r="W17" s="382"/>
      <c r="X17" s="244">
        <v>1</v>
      </c>
      <c r="Y17" s="272"/>
    </row>
    <row r="18" spans="2:32" ht="23.25" customHeight="1">
      <c r="B18" s="378"/>
      <c r="C18" s="379"/>
      <c r="D18" s="379"/>
      <c r="E18" s="379"/>
      <c r="F18" s="379"/>
      <c r="G18" s="380"/>
      <c r="H18" s="202"/>
      <c r="I18" s="381" t="s">
        <v>62</v>
      </c>
      <c r="J18" s="382"/>
      <c r="K18" s="382"/>
      <c r="L18" s="382"/>
      <c r="M18" s="382"/>
      <c r="N18" s="382"/>
      <c r="O18" s="382"/>
      <c r="P18" s="382"/>
      <c r="Q18" s="382"/>
      <c r="R18" s="382"/>
      <c r="S18" s="382"/>
      <c r="T18" s="382"/>
      <c r="U18" s="382"/>
      <c r="V18" s="382">
        <v>3</v>
      </c>
      <c r="W18" s="382"/>
      <c r="X18" s="244"/>
      <c r="Y18" s="272"/>
    </row>
    <row r="19" spans="2:32" ht="21.6" customHeight="1">
      <c r="B19" s="383" t="s">
        <v>10</v>
      </c>
      <c r="C19" s="383"/>
      <c r="D19" s="383"/>
      <c r="E19" s="383" t="s">
        <v>61</v>
      </c>
      <c r="F19" s="383"/>
      <c r="G19" s="383"/>
      <c r="H19" s="384">
        <v>1013</v>
      </c>
      <c r="I19" s="387" t="s">
        <v>101</v>
      </c>
      <c r="J19" s="630"/>
      <c r="K19" s="631"/>
      <c r="L19" s="631"/>
      <c r="M19" s="631"/>
      <c r="N19" s="26" t="s">
        <v>4</v>
      </c>
      <c r="O19" s="630"/>
      <c r="P19" s="631"/>
      <c r="Q19" s="631"/>
      <c r="R19" s="26" t="s">
        <v>4</v>
      </c>
      <c r="S19" s="630"/>
      <c r="T19" s="631"/>
      <c r="U19" s="631"/>
      <c r="V19" s="26" t="s">
        <v>4</v>
      </c>
      <c r="W19" s="366" t="s">
        <v>88</v>
      </c>
      <c r="X19" s="399">
        <f>ROUNDDOWN((SUM(J20+O20+S20+J22+O22+S22+J24)+SUM(L20+Q20+U20+L22+Q22+U22+L24)/60)*H19,0)</f>
        <v>0</v>
      </c>
      <c r="Y19" s="366" t="s">
        <v>8</v>
      </c>
    </row>
    <row r="20" spans="2:32" ht="21.6" customHeight="1">
      <c r="B20" s="383"/>
      <c r="C20" s="383"/>
      <c r="D20" s="383"/>
      <c r="E20" s="383"/>
      <c r="F20" s="383"/>
      <c r="G20" s="383"/>
      <c r="H20" s="385"/>
      <c r="I20" s="388"/>
      <c r="J20" s="211"/>
      <c r="K20" s="246" t="s">
        <v>47</v>
      </c>
      <c r="L20" s="848"/>
      <c r="M20" s="848"/>
      <c r="N20" s="212" t="s">
        <v>109</v>
      </c>
      <c r="O20" s="211"/>
      <c r="P20" s="246" t="s">
        <v>47</v>
      </c>
      <c r="Q20" s="282"/>
      <c r="R20" s="212" t="s">
        <v>109</v>
      </c>
      <c r="S20" s="211"/>
      <c r="T20" s="246" t="s">
        <v>47</v>
      </c>
      <c r="U20" s="282"/>
      <c r="V20" s="212" t="s">
        <v>109</v>
      </c>
      <c r="W20" s="367"/>
      <c r="X20" s="400"/>
      <c r="Y20" s="367"/>
    </row>
    <row r="21" spans="2:32" ht="21.6" customHeight="1">
      <c r="B21" s="383"/>
      <c r="C21" s="383"/>
      <c r="D21" s="383"/>
      <c r="E21" s="383"/>
      <c r="F21" s="383"/>
      <c r="G21" s="383"/>
      <c r="H21" s="385"/>
      <c r="I21" s="388"/>
      <c r="J21" s="849"/>
      <c r="K21" s="850"/>
      <c r="L21" s="850"/>
      <c r="M21" s="850"/>
      <c r="N21" s="213" t="s">
        <v>4</v>
      </c>
      <c r="O21" s="849"/>
      <c r="P21" s="850"/>
      <c r="Q21" s="850"/>
      <c r="R21" s="213" t="s">
        <v>4</v>
      </c>
      <c r="S21" s="849"/>
      <c r="T21" s="850"/>
      <c r="U21" s="850"/>
      <c r="V21" s="213" t="s">
        <v>4</v>
      </c>
      <c r="W21" s="367"/>
      <c r="X21" s="400"/>
      <c r="Y21" s="367"/>
    </row>
    <row r="22" spans="2:32" ht="21.6" customHeight="1">
      <c r="B22" s="383"/>
      <c r="C22" s="383"/>
      <c r="D22" s="383"/>
      <c r="E22" s="383"/>
      <c r="F22" s="383"/>
      <c r="G22" s="383"/>
      <c r="H22" s="385"/>
      <c r="I22" s="388"/>
      <c r="J22" s="211"/>
      <c r="K22" s="246" t="s">
        <v>47</v>
      </c>
      <c r="L22" s="848"/>
      <c r="M22" s="848"/>
      <c r="N22" s="212" t="s">
        <v>109</v>
      </c>
      <c r="O22" s="211"/>
      <c r="P22" s="246" t="s">
        <v>47</v>
      </c>
      <c r="Q22" s="282"/>
      <c r="R22" s="212" t="s">
        <v>109</v>
      </c>
      <c r="S22" s="211"/>
      <c r="T22" s="246" t="s">
        <v>47</v>
      </c>
      <c r="U22" s="282"/>
      <c r="V22" s="212" t="s">
        <v>109</v>
      </c>
      <c r="W22" s="367"/>
      <c r="X22" s="400"/>
      <c r="Y22" s="367"/>
    </row>
    <row r="23" spans="2:32" ht="21.6" customHeight="1">
      <c r="B23" s="383"/>
      <c r="C23" s="383"/>
      <c r="D23" s="383"/>
      <c r="E23" s="383"/>
      <c r="F23" s="383"/>
      <c r="G23" s="383"/>
      <c r="H23" s="385"/>
      <c r="I23" s="388"/>
      <c r="J23" s="849"/>
      <c r="K23" s="850"/>
      <c r="L23" s="850"/>
      <c r="M23" s="850"/>
      <c r="N23" s="213" t="s">
        <v>4</v>
      </c>
      <c r="O23" s="214"/>
      <c r="P23" s="215"/>
      <c r="Q23" s="215"/>
      <c r="R23" s="216"/>
      <c r="S23" s="215"/>
      <c r="T23" s="215"/>
      <c r="U23" s="215"/>
      <c r="V23" s="217"/>
      <c r="W23" s="367"/>
      <c r="X23" s="400"/>
      <c r="Y23" s="367"/>
    </row>
    <row r="24" spans="2:32" ht="21.6" customHeight="1">
      <c r="B24" s="383"/>
      <c r="C24" s="383"/>
      <c r="D24" s="383"/>
      <c r="E24" s="383"/>
      <c r="F24" s="383"/>
      <c r="G24" s="383"/>
      <c r="H24" s="386"/>
      <c r="I24" s="389"/>
      <c r="J24" s="211"/>
      <c r="K24" s="246" t="s">
        <v>47</v>
      </c>
      <c r="L24" s="848"/>
      <c r="M24" s="848"/>
      <c r="N24" s="212" t="s">
        <v>109</v>
      </c>
      <c r="O24" s="218"/>
      <c r="P24" s="219"/>
      <c r="Q24" s="219"/>
      <c r="R24" s="220"/>
      <c r="S24" s="219"/>
      <c r="T24" s="219"/>
      <c r="U24" s="219"/>
      <c r="V24" s="221"/>
      <c r="W24" s="368"/>
      <c r="X24" s="401"/>
      <c r="Y24" s="368"/>
    </row>
    <row r="25" spans="2:32" ht="23.25" customHeight="1">
      <c r="B25" s="383"/>
      <c r="C25" s="383"/>
      <c r="D25" s="383"/>
      <c r="E25" s="383" t="s">
        <v>60</v>
      </c>
      <c r="F25" s="383"/>
      <c r="G25" s="383"/>
      <c r="H25" s="202"/>
      <c r="I25" s="392" t="s">
        <v>273</v>
      </c>
      <c r="J25" s="392"/>
      <c r="K25" s="392"/>
      <c r="L25" s="392"/>
      <c r="M25" s="392"/>
      <c r="N25" s="392"/>
      <c r="O25" s="392"/>
      <c r="P25" s="392"/>
      <c r="Q25" s="392"/>
      <c r="R25" s="392"/>
      <c r="S25" s="392"/>
      <c r="T25" s="392"/>
      <c r="U25" s="392"/>
      <c r="V25" s="249" t="b">
        <v>1</v>
      </c>
      <c r="W25" s="277" t="s">
        <v>88</v>
      </c>
      <c r="X25" s="130">
        <f>IF(H25="○",ROUNDDOWN(X19*0.15,0),0)</f>
        <v>0</v>
      </c>
      <c r="Y25" s="277" t="s">
        <v>8</v>
      </c>
    </row>
    <row r="26" spans="2:32" ht="23.25" customHeight="1">
      <c r="B26" s="383"/>
      <c r="C26" s="383"/>
      <c r="D26" s="383"/>
      <c r="E26" s="383" t="s">
        <v>58</v>
      </c>
      <c r="F26" s="383"/>
      <c r="G26" s="383"/>
      <c r="H26" s="340"/>
      <c r="I26" s="341"/>
      <c r="J26" s="341"/>
      <c r="K26" s="341"/>
      <c r="L26" s="341"/>
      <c r="M26" s="341"/>
      <c r="N26" s="341"/>
      <c r="O26" s="341"/>
      <c r="P26" s="341"/>
      <c r="Q26" s="341"/>
      <c r="R26" s="341"/>
      <c r="S26" s="341"/>
      <c r="T26" s="341"/>
      <c r="U26" s="341"/>
      <c r="V26" s="342"/>
      <c r="W26" s="277" t="s">
        <v>88</v>
      </c>
      <c r="X26" s="131">
        <f>SUM(X19+X25)</f>
        <v>0</v>
      </c>
      <c r="Y26" s="277" t="s">
        <v>8</v>
      </c>
    </row>
    <row r="27" spans="2:32" ht="23.25" customHeight="1">
      <c r="B27" s="340" t="s">
        <v>11</v>
      </c>
      <c r="C27" s="341"/>
      <c r="D27" s="341"/>
      <c r="E27" s="341"/>
      <c r="F27" s="341"/>
      <c r="G27" s="342"/>
      <c r="H27" s="393">
        <v>1500</v>
      </c>
      <c r="I27" s="394"/>
      <c r="J27" s="394"/>
      <c r="K27" s="394"/>
      <c r="L27" s="394"/>
      <c r="M27" s="394"/>
      <c r="N27" s="394"/>
      <c r="O27" s="395"/>
      <c r="P27" s="35" t="s">
        <v>101</v>
      </c>
      <c r="Q27" s="396">
        <f>I51</f>
        <v>0</v>
      </c>
      <c r="R27" s="397"/>
      <c r="S27" s="397"/>
      <c r="T27" s="397"/>
      <c r="U27" s="397"/>
      <c r="V27" s="398"/>
      <c r="W27" s="277" t="s">
        <v>88</v>
      </c>
      <c r="X27" s="130">
        <f>ROUNDDOWN(H27*(SUM(I53:J87)+SUM(L53:L87)/60),0)</f>
        <v>0</v>
      </c>
      <c r="Y27" s="277" t="s">
        <v>8</v>
      </c>
      <c r="AB27" s="132"/>
    </row>
    <row r="28" spans="2:32" ht="26.1" customHeight="1">
      <c r="B28" s="423" t="s">
        <v>177</v>
      </c>
      <c r="C28" s="424"/>
      <c r="D28" s="424"/>
      <c r="E28" s="424"/>
      <c r="F28" s="424"/>
      <c r="G28" s="425"/>
      <c r="H28" s="340" t="s">
        <v>12</v>
      </c>
      <c r="I28" s="342"/>
      <c r="J28" s="802"/>
      <c r="K28" s="803"/>
      <c r="L28" s="803"/>
      <c r="M28" s="803"/>
      <c r="N28" s="803"/>
      <c r="O28" s="803"/>
      <c r="P28" s="804"/>
      <c r="Q28" s="435" t="s">
        <v>53</v>
      </c>
      <c r="R28" s="133" t="s">
        <v>79</v>
      </c>
      <c r="S28" s="800"/>
      <c r="T28" s="801"/>
      <c r="U28" s="801"/>
      <c r="V28" s="801"/>
      <c r="W28" s="36" t="s">
        <v>8</v>
      </c>
      <c r="X28" s="399">
        <f>IF($P$10="課税",S29,S28)</f>
        <v>0</v>
      </c>
      <c r="Y28" s="366" t="s">
        <v>8</v>
      </c>
      <c r="AA28" s="274"/>
      <c r="AB28" s="274"/>
      <c r="AC28" s="274"/>
      <c r="AD28" s="274"/>
      <c r="AE28" s="274"/>
      <c r="AF28" s="274"/>
    </row>
    <row r="29" spans="2:32" ht="26.1" customHeight="1">
      <c r="B29" s="426"/>
      <c r="C29" s="427"/>
      <c r="D29" s="427"/>
      <c r="E29" s="427"/>
      <c r="F29" s="427"/>
      <c r="G29" s="428"/>
      <c r="H29" s="413" t="s">
        <v>9</v>
      </c>
      <c r="I29" s="414"/>
      <c r="J29" s="842"/>
      <c r="K29" s="843"/>
      <c r="L29" s="843"/>
      <c r="M29" s="843"/>
      <c r="N29" s="843"/>
      <c r="O29" s="843"/>
      <c r="P29" s="844"/>
      <c r="Q29" s="436"/>
      <c r="R29" s="35" t="s">
        <v>80</v>
      </c>
      <c r="S29" s="418">
        <f>ROUNDDOWN(S28/1.1,0)</f>
        <v>0</v>
      </c>
      <c r="T29" s="419"/>
      <c r="U29" s="419"/>
      <c r="V29" s="419"/>
      <c r="W29" s="36" t="s">
        <v>8</v>
      </c>
      <c r="X29" s="400"/>
      <c r="Y29" s="367"/>
      <c r="AA29" s="274"/>
      <c r="AB29" s="274"/>
      <c r="AC29" s="274"/>
      <c r="AD29" s="274"/>
      <c r="AE29" s="274"/>
      <c r="AF29" s="274"/>
    </row>
    <row r="30" spans="2:32" ht="26.1" customHeight="1">
      <c r="B30" s="429"/>
      <c r="C30" s="430"/>
      <c r="D30" s="430"/>
      <c r="E30" s="430"/>
      <c r="F30" s="430"/>
      <c r="G30" s="431"/>
      <c r="H30" s="340" t="s">
        <v>112</v>
      </c>
      <c r="I30" s="342"/>
      <c r="J30" s="845"/>
      <c r="K30" s="846"/>
      <c r="L30" s="846"/>
      <c r="M30" s="271" t="s">
        <v>234</v>
      </c>
      <c r="N30" s="846"/>
      <c r="O30" s="846"/>
      <c r="P30" s="847"/>
      <c r="Q30" s="33"/>
      <c r="R30" s="66"/>
      <c r="S30" s="278"/>
      <c r="T30" s="278"/>
      <c r="U30" s="278"/>
      <c r="V30" s="278"/>
      <c r="W30" s="36"/>
      <c r="X30" s="401"/>
      <c r="Y30" s="368"/>
      <c r="AA30" s="274"/>
      <c r="AB30" s="274"/>
      <c r="AC30" s="274"/>
      <c r="AD30" s="274"/>
      <c r="AE30" s="274"/>
      <c r="AF30" s="274"/>
    </row>
    <row r="31" spans="2:32" ht="46.5" customHeight="1">
      <c r="B31" s="402" t="s">
        <v>178</v>
      </c>
      <c r="C31" s="403"/>
      <c r="D31" s="403"/>
      <c r="E31" s="403"/>
      <c r="F31" s="403"/>
      <c r="G31" s="404"/>
      <c r="H31" s="405"/>
      <c r="I31" s="406"/>
      <c r="J31" s="406"/>
      <c r="K31" s="406"/>
      <c r="L31" s="406"/>
      <c r="M31" s="406"/>
      <c r="N31" s="406"/>
      <c r="O31" s="406"/>
      <c r="P31" s="406"/>
      <c r="Q31" s="406"/>
      <c r="R31" s="406"/>
      <c r="S31" s="406"/>
      <c r="T31" s="406"/>
      <c r="U31" s="406"/>
      <c r="V31" s="407"/>
      <c r="W31" s="35" t="s">
        <v>106</v>
      </c>
      <c r="X31" s="135">
        <f>IF($P$10="課税",T94,T93)</f>
        <v>0</v>
      </c>
      <c r="Y31" s="276" t="s">
        <v>8</v>
      </c>
      <c r="AA31" s="280"/>
      <c r="AB31" s="280"/>
      <c r="AC31" s="280"/>
      <c r="AD31" s="280"/>
      <c r="AE31" s="280"/>
      <c r="AF31" s="280"/>
    </row>
    <row r="32" spans="2:32" ht="23.25" customHeight="1">
      <c r="B32" s="340" t="s">
        <v>13</v>
      </c>
      <c r="C32" s="341"/>
      <c r="D32" s="341"/>
      <c r="E32" s="341"/>
      <c r="F32" s="341"/>
      <c r="G32" s="342"/>
      <c r="H32" s="340" t="s">
        <v>57</v>
      </c>
      <c r="I32" s="341"/>
      <c r="J32" s="341"/>
      <c r="K32" s="341"/>
      <c r="L32" s="341"/>
      <c r="M32" s="341"/>
      <c r="N32" s="341"/>
      <c r="O32" s="341"/>
      <c r="P32" s="341"/>
      <c r="Q32" s="341"/>
      <c r="R32" s="341"/>
      <c r="S32" s="341"/>
      <c r="T32" s="341"/>
      <c r="U32" s="341"/>
      <c r="V32" s="341"/>
      <c r="W32" s="342"/>
      <c r="X32" s="138">
        <v>40000</v>
      </c>
      <c r="Y32" s="277" t="s">
        <v>8</v>
      </c>
    </row>
    <row r="33" spans="1:27" ht="23.25" customHeight="1">
      <c r="B33" s="340" t="s">
        <v>56</v>
      </c>
      <c r="C33" s="341"/>
      <c r="D33" s="341"/>
      <c r="E33" s="341"/>
      <c r="F33" s="341"/>
      <c r="G33" s="342"/>
      <c r="H33" s="139"/>
      <c r="I33" s="139"/>
      <c r="J33" s="139"/>
      <c r="K33" s="139"/>
      <c r="L33" s="139"/>
      <c r="M33" s="139"/>
      <c r="N33" s="139"/>
      <c r="O33" s="139"/>
      <c r="P33" s="139"/>
      <c r="Q33" s="139"/>
      <c r="R33" s="139"/>
      <c r="S33" s="139"/>
      <c r="T33" s="139"/>
      <c r="U33" s="139"/>
      <c r="V33" s="139"/>
      <c r="W33" s="139"/>
      <c r="X33" s="140">
        <f>SUM(X26:X32)</f>
        <v>40000</v>
      </c>
      <c r="Y33" s="277" t="s">
        <v>8</v>
      </c>
    </row>
    <row r="34" spans="1:27" ht="23.25" hidden="1" customHeight="1">
      <c r="A34" s="206"/>
      <c r="B34" s="408" t="s">
        <v>71</v>
      </c>
      <c r="C34" s="409"/>
      <c r="D34" s="409"/>
      <c r="E34" s="409"/>
      <c r="F34" s="409"/>
      <c r="G34" s="410"/>
      <c r="H34" s="411" t="s">
        <v>224</v>
      </c>
      <c r="I34" s="412"/>
      <c r="J34" s="412"/>
      <c r="K34" s="412"/>
      <c r="L34" s="412"/>
      <c r="M34" s="412"/>
      <c r="N34" s="412"/>
      <c r="O34" s="412"/>
      <c r="P34" s="412"/>
      <c r="Q34" s="412"/>
      <c r="R34" s="412"/>
      <c r="S34" s="412"/>
      <c r="T34" s="412"/>
      <c r="U34" s="412"/>
      <c r="V34" s="412"/>
      <c r="W34" s="207"/>
      <c r="X34" s="208">
        <f>X26/X33</f>
        <v>0</v>
      </c>
      <c r="Y34" s="209"/>
      <c r="Z34" s="210"/>
    </row>
    <row r="35" spans="1:27" ht="8.25" customHeight="1">
      <c r="B35" s="143"/>
      <c r="C35" s="143"/>
      <c r="D35" s="143"/>
      <c r="E35" s="143"/>
      <c r="F35" s="143"/>
      <c r="G35" s="143"/>
      <c r="H35" s="141"/>
      <c r="I35" s="141"/>
      <c r="J35" s="141"/>
      <c r="K35" s="141"/>
      <c r="L35" s="141"/>
      <c r="M35" s="141"/>
      <c r="N35" s="141"/>
      <c r="O35" s="141"/>
      <c r="P35" s="141"/>
      <c r="Q35" s="141"/>
      <c r="R35" s="141"/>
      <c r="S35" s="141"/>
      <c r="T35" s="141"/>
      <c r="U35" s="141"/>
      <c r="V35" s="141"/>
      <c r="W35" s="141"/>
      <c r="X35" s="144"/>
      <c r="Y35" s="145"/>
    </row>
    <row r="36" spans="1:27" ht="17.25">
      <c r="A36" s="23">
        <v>2</v>
      </c>
      <c r="B36" s="37" t="s">
        <v>55</v>
      </c>
      <c r="C36" s="37"/>
      <c r="D36" s="37"/>
      <c r="E36" s="37"/>
      <c r="F36" s="37"/>
      <c r="G36" s="33"/>
      <c r="H36" s="33"/>
      <c r="I36" s="33"/>
      <c r="J36" s="33"/>
      <c r="K36" s="33"/>
      <c r="L36" s="33"/>
      <c r="M36" s="33"/>
      <c r="N36" s="33"/>
      <c r="O36" s="33"/>
      <c r="P36" s="33"/>
      <c r="Q36" s="33"/>
      <c r="R36" s="33"/>
      <c r="S36" s="33"/>
      <c r="T36" s="33"/>
      <c r="U36" s="33"/>
      <c r="V36" s="33"/>
      <c r="W36" s="33"/>
      <c r="X36" s="146"/>
      <c r="Y36" s="33"/>
    </row>
    <row r="37" spans="1:27" ht="44.25" customHeight="1">
      <c r="B37" s="449" t="s">
        <v>55</v>
      </c>
      <c r="C37" s="450"/>
      <c r="D37" s="450"/>
      <c r="E37" s="450"/>
      <c r="F37" s="450"/>
      <c r="G37" s="451"/>
      <c r="H37" s="452" t="s">
        <v>243</v>
      </c>
      <c r="I37" s="453"/>
      <c r="J37" s="453"/>
      <c r="K37" s="453"/>
      <c r="L37" s="453"/>
      <c r="M37" s="453"/>
      <c r="N37" s="453"/>
      <c r="O37" s="453"/>
      <c r="P37" s="453"/>
      <c r="Q37" s="453"/>
      <c r="R37" s="453"/>
      <c r="S37" s="453"/>
      <c r="T37" s="453"/>
      <c r="U37" s="453"/>
      <c r="V37" s="454"/>
      <c r="W37" s="279" t="s">
        <v>88</v>
      </c>
      <c r="X37" s="7"/>
      <c r="Y37" s="279" t="s">
        <v>8</v>
      </c>
    </row>
    <row r="38" spans="1:27" ht="6" customHeight="1">
      <c r="B38" s="39"/>
      <c r="C38" s="39"/>
      <c r="D38" s="39"/>
      <c r="E38" s="39"/>
      <c r="F38" s="39"/>
      <c r="G38" s="39"/>
      <c r="H38" s="40"/>
      <c r="I38" s="40"/>
      <c r="J38" s="40"/>
      <c r="K38" s="40"/>
      <c r="L38" s="40"/>
      <c r="M38" s="40"/>
      <c r="N38" s="40"/>
      <c r="O38" s="40"/>
      <c r="P38" s="40"/>
      <c r="Q38" s="40"/>
      <c r="R38" s="40"/>
      <c r="S38" s="40"/>
      <c r="T38" s="40"/>
      <c r="U38" s="40"/>
      <c r="V38" s="40"/>
      <c r="W38" s="39"/>
      <c r="X38" s="41"/>
      <c r="Y38" s="39"/>
    </row>
    <row r="39" spans="1:27" ht="17.25" customHeight="1">
      <c r="A39" s="23">
        <v>3</v>
      </c>
      <c r="B39" s="39" t="s">
        <v>35</v>
      </c>
      <c r="C39" s="39"/>
      <c r="D39" s="39"/>
      <c r="E39" s="39"/>
      <c r="F39" s="39"/>
      <c r="G39" s="39"/>
      <c r="H39" s="40"/>
      <c r="I39" s="40"/>
      <c r="J39" s="40"/>
      <c r="K39" s="40"/>
      <c r="L39" s="40"/>
      <c r="M39" s="40"/>
      <c r="N39" s="40"/>
      <c r="O39" s="40"/>
      <c r="P39" s="40"/>
      <c r="Q39" s="40"/>
      <c r="R39" s="40"/>
      <c r="S39" s="40"/>
      <c r="T39" s="40"/>
      <c r="U39" s="40"/>
      <c r="V39" s="40"/>
      <c r="W39" s="39"/>
      <c r="X39" s="41"/>
      <c r="Y39" s="39"/>
    </row>
    <row r="40" spans="1:27" ht="26.1" hidden="1" customHeight="1">
      <c r="B40" s="226"/>
      <c r="C40" s="226"/>
      <c r="D40" s="226"/>
      <c r="E40" s="455" t="s">
        <v>238</v>
      </c>
      <c r="F40" s="456"/>
      <c r="G40" s="457"/>
      <c r="H40" s="458" t="s">
        <v>237</v>
      </c>
      <c r="I40" s="459"/>
      <c r="J40" s="459"/>
      <c r="K40" s="459"/>
      <c r="L40" s="459"/>
      <c r="M40" s="459"/>
      <c r="N40" s="459"/>
      <c r="O40" s="459"/>
      <c r="P40" s="459"/>
      <c r="Q40" s="459"/>
      <c r="R40" s="459"/>
      <c r="S40" s="459"/>
      <c r="T40" s="459"/>
      <c r="U40" s="459"/>
      <c r="V40" s="460"/>
      <c r="W40" s="227" t="s">
        <v>236</v>
      </c>
      <c r="X40" s="253">
        <f>IF(X33&gt;X37,X37,X33)</f>
        <v>0</v>
      </c>
      <c r="Y40" s="227" t="s">
        <v>8</v>
      </c>
      <c r="Z40" s="226"/>
    </row>
    <row r="41" spans="1:27" ht="26.1" hidden="1" customHeight="1">
      <c r="B41" s="226"/>
      <c r="C41" s="226"/>
      <c r="D41" s="226"/>
      <c r="E41" s="461" t="s">
        <v>239</v>
      </c>
      <c r="F41" s="462"/>
      <c r="G41" s="463"/>
      <c r="H41" s="458" t="s">
        <v>242</v>
      </c>
      <c r="I41" s="459"/>
      <c r="J41" s="459"/>
      <c r="K41" s="459"/>
      <c r="L41" s="459"/>
      <c r="M41" s="459"/>
      <c r="N41" s="459"/>
      <c r="O41" s="459"/>
      <c r="P41" s="459"/>
      <c r="Q41" s="459"/>
      <c r="R41" s="459"/>
      <c r="S41" s="459"/>
      <c r="T41" s="459"/>
      <c r="U41" s="459"/>
      <c r="V41" s="460"/>
      <c r="W41" s="228"/>
      <c r="X41" s="229" t="e">
        <f>X26/X40</f>
        <v>#DIV/0!</v>
      </c>
      <c r="Y41" s="230"/>
      <c r="Z41" s="226"/>
    </row>
    <row r="42" spans="1:27" ht="23.25" customHeight="1">
      <c r="B42" s="439" t="s">
        <v>35</v>
      </c>
      <c r="C42" s="439"/>
      <c r="D42" s="439"/>
      <c r="E42" s="440" t="s">
        <v>35</v>
      </c>
      <c r="F42" s="440"/>
      <c r="G42" s="440"/>
      <c r="H42" s="441" t="s">
        <v>81</v>
      </c>
      <c r="I42" s="441"/>
      <c r="J42" s="441"/>
      <c r="K42" s="441"/>
      <c r="L42" s="441"/>
      <c r="M42" s="441"/>
      <c r="N42" s="441"/>
      <c r="O42" s="441"/>
      <c r="P42" s="441"/>
      <c r="Q42" s="441"/>
      <c r="R42" s="441"/>
      <c r="S42" s="441"/>
      <c r="T42" s="441"/>
      <c r="U42" s="441"/>
      <c r="V42" s="442"/>
      <c r="W42" s="42" t="s">
        <v>88</v>
      </c>
      <c r="X42" s="225" t="e">
        <f>IF(X41&lt;0.5,X26*2,X40)</f>
        <v>#DIV/0!</v>
      </c>
      <c r="Y42" s="42" t="s">
        <v>8</v>
      </c>
      <c r="AA42" s="147"/>
    </row>
    <row r="43" spans="1:27" ht="23.25" customHeight="1">
      <c r="B43" s="439"/>
      <c r="C43" s="439"/>
      <c r="D43" s="439"/>
      <c r="E43" s="443" t="s">
        <v>241</v>
      </c>
      <c r="F43" s="444"/>
      <c r="G43" s="445"/>
      <c r="H43" s="446" t="s">
        <v>240</v>
      </c>
      <c r="I43" s="447"/>
      <c r="J43" s="447"/>
      <c r="K43" s="447"/>
      <c r="L43" s="447"/>
      <c r="M43" s="447"/>
      <c r="N43" s="447"/>
      <c r="O43" s="447"/>
      <c r="P43" s="447"/>
      <c r="Q43" s="447"/>
      <c r="R43" s="447"/>
      <c r="S43" s="447"/>
      <c r="T43" s="447"/>
      <c r="U43" s="447"/>
      <c r="V43" s="448"/>
      <c r="W43" s="42"/>
      <c r="X43" s="224" t="e">
        <f>X26/X42</f>
        <v>#DIV/0!</v>
      </c>
      <c r="Y43" s="42"/>
      <c r="AA43" s="147"/>
    </row>
    <row r="44" spans="1:27" ht="23.25" customHeight="1">
      <c r="B44" s="439"/>
      <c r="C44" s="439"/>
      <c r="D44" s="439"/>
      <c r="E44" s="440" t="s">
        <v>91</v>
      </c>
      <c r="F44" s="440"/>
      <c r="G44" s="440"/>
      <c r="H44" s="148" t="s">
        <v>82</v>
      </c>
      <c r="I44" s="44"/>
      <c r="J44" s="44"/>
      <c r="K44" s="44"/>
      <c r="L44" s="44"/>
      <c r="M44" s="44"/>
      <c r="N44" s="44"/>
      <c r="O44" s="44"/>
      <c r="P44" s="44"/>
      <c r="Q44" s="44"/>
      <c r="R44" s="44"/>
      <c r="S44" s="44"/>
      <c r="T44" s="44"/>
      <c r="U44" s="44"/>
      <c r="V44" s="149"/>
      <c r="W44" s="279" t="s">
        <v>88</v>
      </c>
      <c r="X44" s="222">
        <f>IF(P10="課税",ROUNDDOWN(X42*0.1,0),0)</f>
        <v>0</v>
      </c>
      <c r="Y44" s="279" t="s">
        <v>8</v>
      </c>
      <c r="AA44" s="150"/>
    </row>
    <row r="45" spans="1:27" ht="23.25" customHeight="1">
      <c r="B45" s="439"/>
      <c r="C45" s="439"/>
      <c r="D45" s="439"/>
      <c r="E45" s="440" t="s">
        <v>67</v>
      </c>
      <c r="F45" s="440"/>
      <c r="G45" s="440"/>
      <c r="H45" s="151" t="s">
        <v>114</v>
      </c>
      <c r="I45" s="67"/>
      <c r="J45" s="67"/>
      <c r="K45" s="67"/>
      <c r="L45" s="67"/>
      <c r="M45" s="67"/>
      <c r="N45" s="67"/>
      <c r="O45" s="67"/>
      <c r="P45" s="67"/>
      <c r="Q45" s="67"/>
      <c r="R45" s="67"/>
      <c r="S45" s="67"/>
      <c r="T45" s="67"/>
      <c r="U45" s="67"/>
      <c r="V45" s="67"/>
      <c r="W45" s="279" t="s">
        <v>88</v>
      </c>
      <c r="X45" s="223" t="e">
        <f>SUM(X42+X44)</f>
        <v>#DIV/0!</v>
      </c>
      <c r="Y45" s="279" t="s">
        <v>8</v>
      </c>
    </row>
    <row r="46" spans="1:27" s="123" customFormat="1" ht="33" customHeight="1">
      <c r="A46" s="120"/>
      <c r="B46" s="479" t="s">
        <v>68</v>
      </c>
      <c r="C46" s="480"/>
      <c r="D46" s="480"/>
      <c r="E46" s="480"/>
      <c r="F46" s="480"/>
      <c r="G46" s="481"/>
      <c r="H46" s="482" t="s">
        <v>235</v>
      </c>
      <c r="I46" s="482"/>
      <c r="J46" s="482"/>
      <c r="K46" s="482"/>
      <c r="L46" s="482"/>
      <c r="M46" s="482"/>
      <c r="N46" s="482"/>
      <c r="O46" s="482"/>
      <c r="P46" s="482"/>
      <c r="Q46" s="482"/>
      <c r="R46" s="482"/>
      <c r="S46" s="482"/>
      <c r="T46" s="482"/>
      <c r="U46" s="482"/>
      <c r="V46" s="482"/>
      <c r="W46" s="482"/>
      <c r="X46" s="482"/>
      <c r="Y46" s="483"/>
    </row>
    <row r="48" spans="1:27" ht="17.25">
      <c r="B48" s="47" t="s">
        <v>154</v>
      </c>
      <c r="C48" s="47"/>
      <c r="D48" s="47"/>
      <c r="E48" s="47"/>
      <c r="F48" s="47"/>
      <c r="Y48" s="109" t="s">
        <v>179</v>
      </c>
    </row>
    <row r="49" spans="2:26" ht="21.75" customHeight="1">
      <c r="B49" s="333" t="s">
        <v>72</v>
      </c>
      <c r="C49" s="334"/>
      <c r="D49" s="334"/>
      <c r="E49" s="334"/>
      <c r="F49" s="334"/>
      <c r="G49" s="335"/>
      <c r="H49" s="484">
        <f>H14</f>
        <v>0</v>
      </c>
      <c r="I49" s="485"/>
      <c r="J49" s="275" t="s">
        <v>99</v>
      </c>
      <c r="K49" s="484">
        <f>K14</f>
        <v>0</v>
      </c>
      <c r="L49" s="486"/>
      <c r="M49" s="486"/>
      <c r="N49" s="485"/>
    </row>
    <row r="50" spans="2:26" ht="23.25" customHeight="1">
      <c r="B50" s="63" t="s">
        <v>15</v>
      </c>
      <c r="C50" s="63"/>
      <c r="D50" s="63"/>
      <c r="E50" s="63"/>
      <c r="F50" s="63"/>
    </row>
    <row r="51" spans="2:26" ht="23.25" customHeight="1">
      <c r="B51" s="340" t="s">
        <v>51</v>
      </c>
      <c r="C51" s="341"/>
      <c r="D51" s="341"/>
      <c r="E51" s="341"/>
      <c r="F51" s="341"/>
      <c r="G51" s="341"/>
      <c r="H51" s="342"/>
      <c r="I51" s="487">
        <f>ROUNDDOWN(SUM(I53:J87)*60+SUM(L53:M87),0)/1440</f>
        <v>0</v>
      </c>
      <c r="J51" s="488"/>
      <c r="K51" s="488"/>
      <c r="L51" s="488"/>
      <c r="M51" s="488"/>
      <c r="N51" s="489"/>
      <c r="O51" s="49"/>
      <c r="P51" s="49"/>
      <c r="Q51" s="49"/>
      <c r="R51" s="49"/>
      <c r="S51" s="49"/>
      <c r="T51" s="49"/>
      <c r="U51" s="50"/>
      <c r="V51" s="50"/>
      <c r="W51" s="50"/>
      <c r="X51" s="50"/>
    </row>
    <row r="52" spans="2:26" ht="36.6" customHeight="1">
      <c r="B52" s="152" t="s">
        <v>48</v>
      </c>
      <c r="C52" s="514" t="s">
        <v>274</v>
      </c>
      <c r="D52" s="515"/>
      <c r="E52" s="515"/>
      <c r="F52" s="516"/>
      <c r="G52" s="514" t="s">
        <v>50</v>
      </c>
      <c r="H52" s="516"/>
      <c r="I52" s="514" t="s">
        <v>49</v>
      </c>
      <c r="J52" s="515"/>
      <c r="K52" s="515"/>
      <c r="L52" s="515"/>
      <c r="M52" s="515"/>
      <c r="N52" s="516"/>
      <c r="O52" s="517" t="s">
        <v>156</v>
      </c>
      <c r="P52" s="515"/>
      <c r="Q52" s="516"/>
      <c r="R52" s="514" t="s">
        <v>95</v>
      </c>
      <c r="S52" s="515"/>
      <c r="T52" s="515"/>
      <c r="U52" s="515"/>
      <c r="V52" s="515"/>
      <c r="W52" s="515"/>
      <c r="X52" s="515"/>
      <c r="Y52" s="515"/>
      <c r="Z52" s="516"/>
    </row>
    <row r="53" spans="2:26" ht="15" customHeight="1">
      <c r="B53" s="464" t="str">
        <f>IF(J19="","",J19)</f>
        <v/>
      </c>
      <c r="C53" s="467" t="str">
        <f>IF(J20="","",J20)</f>
        <v/>
      </c>
      <c r="D53" s="470" t="s">
        <v>47</v>
      </c>
      <c r="E53" s="473" t="str">
        <f>IF(L20="","",L20)</f>
        <v/>
      </c>
      <c r="F53" s="476" t="s">
        <v>109</v>
      </c>
      <c r="G53" s="581"/>
      <c r="H53" s="582"/>
      <c r="I53" s="836"/>
      <c r="J53" s="837"/>
      <c r="K53" s="153" t="s">
        <v>47</v>
      </c>
      <c r="L53" s="837"/>
      <c r="M53" s="837"/>
      <c r="N53" s="154" t="s">
        <v>109</v>
      </c>
      <c r="O53" s="490">
        <f>(SUM(I53:J57)+(SUM(L53:M57)/60))/24</f>
        <v>0</v>
      </c>
      <c r="P53" s="491"/>
      <c r="Q53" s="492"/>
      <c r="R53" s="562"/>
      <c r="S53" s="563"/>
      <c r="T53" s="563"/>
      <c r="U53" s="563"/>
      <c r="V53" s="563"/>
      <c r="W53" s="563"/>
      <c r="X53" s="563"/>
      <c r="Y53" s="563"/>
      <c r="Z53" s="564"/>
    </row>
    <row r="54" spans="2:26" ht="15" customHeight="1">
      <c r="B54" s="465"/>
      <c r="C54" s="468"/>
      <c r="D54" s="471"/>
      <c r="E54" s="474"/>
      <c r="F54" s="477"/>
      <c r="G54" s="571"/>
      <c r="H54" s="572"/>
      <c r="I54" s="838"/>
      <c r="J54" s="839"/>
      <c r="K54" s="155" t="s">
        <v>47</v>
      </c>
      <c r="L54" s="839"/>
      <c r="M54" s="839"/>
      <c r="N54" s="156" t="s">
        <v>109</v>
      </c>
      <c r="O54" s="493"/>
      <c r="P54" s="494"/>
      <c r="Q54" s="495"/>
      <c r="R54" s="565"/>
      <c r="S54" s="566"/>
      <c r="T54" s="566"/>
      <c r="U54" s="566"/>
      <c r="V54" s="566"/>
      <c r="W54" s="566"/>
      <c r="X54" s="566"/>
      <c r="Y54" s="566"/>
      <c r="Z54" s="567"/>
    </row>
    <row r="55" spans="2:26" ht="15" customHeight="1">
      <c r="B55" s="465"/>
      <c r="C55" s="468"/>
      <c r="D55" s="471"/>
      <c r="E55" s="474"/>
      <c r="F55" s="477"/>
      <c r="G55" s="571"/>
      <c r="H55" s="572"/>
      <c r="I55" s="838"/>
      <c r="J55" s="839"/>
      <c r="K55" s="155" t="s">
        <v>47</v>
      </c>
      <c r="L55" s="839"/>
      <c r="M55" s="839"/>
      <c r="N55" s="156" t="s">
        <v>109</v>
      </c>
      <c r="O55" s="493"/>
      <c r="P55" s="494"/>
      <c r="Q55" s="495"/>
      <c r="R55" s="565"/>
      <c r="S55" s="566"/>
      <c r="T55" s="566"/>
      <c r="U55" s="566"/>
      <c r="V55" s="566"/>
      <c r="W55" s="566"/>
      <c r="X55" s="566"/>
      <c r="Y55" s="566"/>
      <c r="Z55" s="567"/>
    </row>
    <row r="56" spans="2:26" ht="15" customHeight="1">
      <c r="B56" s="465"/>
      <c r="C56" s="468"/>
      <c r="D56" s="471"/>
      <c r="E56" s="474"/>
      <c r="F56" s="477"/>
      <c r="G56" s="571"/>
      <c r="H56" s="572"/>
      <c r="I56" s="838"/>
      <c r="J56" s="839"/>
      <c r="K56" s="155" t="s">
        <v>47</v>
      </c>
      <c r="L56" s="839"/>
      <c r="M56" s="839"/>
      <c r="N56" s="156" t="s">
        <v>109</v>
      </c>
      <c r="O56" s="493"/>
      <c r="P56" s="494"/>
      <c r="Q56" s="495"/>
      <c r="R56" s="565"/>
      <c r="S56" s="566"/>
      <c r="T56" s="566"/>
      <c r="U56" s="566"/>
      <c r="V56" s="566"/>
      <c r="W56" s="566"/>
      <c r="X56" s="566"/>
      <c r="Y56" s="566"/>
      <c r="Z56" s="567"/>
    </row>
    <row r="57" spans="2:26" ht="15" customHeight="1">
      <c r="B57" s="466"/>
      <c r="C57" s="469"/>
      <c r="D57" s="472"/>
      <c r="E57" s="475"/>
      <c r="F57" s="478"/>
      <c r="G57" s="586"/>
      <c r="H57" s="587"/>
      <c r="I57" s="840"/>
      <c r="J57" s="841"/>
      <c r="K57" s="17" t="s">
        <v>47</v>
      </c>
      <c r="L57" s="866"/>
      <c r="M57" s="866"/>
      <c r="N57" s="157" t="s">
        <v>109</v>
      </c>
      <c r="O57" s="496"/>
      <c r="P57" s="497"/>
      <c r="Q57" s="498"/>
      <c r="R57" s="568"/>
      <c r="S57" s="569"/>
      <c r="T57" s="569"/>
      <c r="U57" s="569"/>
      <c r="V57" s="569"/>
      <c r="W57" s="569"/>
      <c r="X57" s="569"/>
      <c r="Y57" s="569"/>
      <c r="Z57" s="570"/>
    </row>
    <row r="58" spans="2:26" ht="15" customHeight="1">
      <c r="B58" s="464" t="str">
        <f>IF(O19="","",O19)</f>
        <v/>
      </c>
      <c r="C58" s="467" t="str">
        <f>IF(O20="","",O20)</f>
        <v/>
      </c>
      <c r="D58" s="470" t="s">
        <v>47</v>
      </c>
      <c r="E58" s="473" t="str">
        <f>IF(Q20="","",Q20)</f>
        <v/>
      </c>
      <c r="F58" s="476" t="s">
        <v>109</v>
      </c>
      <c r="G58" s="581"/>
      <c r="H58" s="582"/>
      <c r="I58" s="836"/>
      <c r="J58" s="837"/>
      <c r="K58" s="153" t="s">
        <v>47</v>
      </c>
      <c r="L58" s="837"/>
      <c r="M58" s="837"/>
      <c r="N58" s="154" t="s">
        <v>109</v>
      </c>
      <c r="O58" s="490">
        <f>(SUM(I58:J62)+(SUM(L58:M62)/60))/24</f>
        <v>0</v>
      </c>
      <c r="P58" s="491"/>
      <c r="Q58" s="492"/>
      <c r="R58" s="562"/>
      <c r="S58" s="563"/>
      <c r="T58" s="563"/>
      <c r="U58" s="563"/>
      <c r="V58" s="563"/>
      <c r="W58" s="563"/>
      <c r="X58" s="563"/>
      <c r="Y58" s="563"/>
      <c r="Z58" s="564"/>
    </row>
    <row r="59" spans="2:26" ht="15" customHeight="1">
      <c r="B59" s="465"/>
      <c r="C59" s="468"/>
      <c r="D59" s="471"/>
      <c r="E59" s="474"/>
      <c r="F59" s="477"/>
      <c r="G59" s="571"/>
      <c r="H59" s="572"/>
      <c r="I59" s="838"/>
      <c r="J59" s="839"/>
      <c r="K59" s="155" t="s">
        <v>47</v>
      </c>
      <c r="L59" s="839"/>
      <c r="M59" s="839"/>
      <c r="N59" s="156" t="s">
        <v>109</v>
      </c>
      <c r="O59" s="493"/>
      <c r="P59" s="494"/>
      <c r="Q59" s="495"/>
      <c r="R59" s="565"/>
      <c r="S59" s="566"/>
      <c r="T59" s="566"/>
      <c r="U59" s="566"/>
      <c r="V59" s="566"/>
      <c r="W59" s="566"/>
      <c r="X59" s="566"/>
      <c r="Y59" s="566"/>
      <c r="Z59" s="567"/>
    </row>
    <row r="60" spans="2:26" ht="15" customHeight="1">
      <c r="B60" s="465"/>
      <c r="C60" s="468"/>
      <c r="D60" s="471"/>
      <c r="E60" s="474"/>
      <c r="F60" s="477"/>
      <c r="G60" s="571"/>
      <c r="H60" s="572"/>
      <c r="I60" s="838"/>
      <c r="J60" s="839"/>
      <c r="K60" s="155" t="s">
        <v>47</v>
      </c>
      <c r="L60" s="839"/>
      <c r="M60" s="839"/>
      <c r="N60" s="156" t="s">
        <v>109</v>
      </c>
      <c r="O60" s="493"/>
      <c r="P60" s="494"/>
      <c r="Q60" s="495"/>
      <c r="R60" s="565"/>
      <c r="S60" s="566"/>
      <c r="T60" s="566"/>
      <c r="U60" s="566"/>
      <c r="V60" s="566"/>
      <c r="W60" s="566"/>
      <c r="X60" s="566"/>
      <c r="Y60" s="566"/>
      <c r="Z60" s="567"/>
    </row>
    <row r="61" spans="2:26" ht="15" customHeight="1">
      <c r="B61" s="465"/>
      <c r="C61" s="468"/>
      <c r="D61" s="471"/>
      <c r="E61" s="474"/>
      <c r="F61" s="477"/>
      <c r="G61" s="571"/>
      <c r="H61" s="572"/>
      <c r="I61" s="838"/>
      <c r="J61" s="839"/>
      <c r="K61" s="155" t="s">
        <v>47</v>
      </c>
      <c r="L61" s="839"/>
      <c r="M61" s="839"/>
      <c r="N61" s="156" t="s">
        <v>109</v>
      </c>
      <c r="O61" s="493"/>
      <c r="P61" s="494"/>
      <c r="Q61" s="495"/>
      <c r="R61" s="565"/>
      <c r="S61" s="566"/>
      <c r="T61" s="566"/>
      <c r="U61" s="566"/>
      <c r="V61" s="566"/>
      <c r="W61" s="566"/>
      <c r="X61" s="566"/>
      <c r="Y61" s="566"/>
      <c r="Z61" s="567"/>
    </row>
    <row r="62" spans="2:26" ht="15" customHeight="1">
      <c r="B62" s="466"/>
      <c r="C62" s="469"/>
      <c r="D62" s="472"/>
      <c r="E62" s="475"/>
      <c r="F62" s="478"/>
      <c r="G62" s="586"/>
      <c r="H62" s="587"/>
      <c r="I62" s="840"/>
      <c r="J62" s="841"/>
      <c r="K62" s="17" t="s">
        <v>47</v>
      </c>
      <c r="L62" s="866"/>
      <c r="M62" s="866"/>
      <c r="N62" s="157" t="s">
        <v>109</v>
      </c>
      <c r="O62" s="496"/>
      <c r="P62" s="497"/>
      <c r="Q62" s="498"/>
      <c r="R62" s="568"/>
      <c r="S62" s="569"/>
      <c r="T62" s="569"/>
      <c r="U62" s="569"/>
      <c r="V62" s="569"/>
      <c r="W62" s="569"/>
      <c r="X62" s="569"/>
      <c r="Y62" s="569"/>
      <c r="Z62" s="570"/>
    </row>
    <row r="63" spans="2:26" ht="15" customHeight="1">
      <c r="B63" s="464" t="str">
        <f>IF(S19="","",S19)</f>
        <v/>
      </c>
      <c r="C63" s="467" t="str">
        <f>IF(S20="","",S20)</f>
        <v/>
      </c>
      <c r="D63" s="470" t="s">
        <v>47</v>
      </c>
      <c r="E63" s="473" t="str">
        <f>IF(U20="","",U20)</f>
        <v/>
      </c>
      <c r="F63" s="476" t="s">
        <v>109</v>
      </c>
      <c r="G63" s="581"/>
      <c r="H63" s="582"/>
      <c r="I63" s="836"/>
      <c r="J63" s="837"/>
      <c r="K63" s="153" t="s">
        <v>47</v>
      </c>
      <c r="L63" s="837"/>
      <c r="M63" s="837"/>
      <c r="N63" s="154" t="s">
        <v>109</v>
      </c>
      <c r="O63" s="490">
        <f t="shared" ref="O63" si="0">(SUM(I63:J67)+(SUM(L63:M67)/60))/24</f>
        <v>0</v>
      </c>
      <c r="P63" s="491"/>
      <c r="Q63" s="492"/>
      <c r="R63" s="562"/>
      <c r="S63" s="563"/>
      <c r="T63" s="563"/>
      <c r="U63" s="563"/>
      <c r="V63" s="563"/>
      <c r="W63" s="563"/>
      <c r="X63" s="563"/>
      <c r="Y63" s="563"/>
      <c r="Z63" s="564"/>
    </row>
    <row r="64" spans="2:26" ht="15" customHeight="1">
      <c r="B64" s="465"/>
      <c r="C64" s="468"/>
      <c r="D64" s="471"/>
      <c r="E64" s="474"/>
      <c r="F64" s="477"/>
      <c r="G64" s="571"/>
      <c r="H64" s="572"/>
      <c r="I64" s="838"/>
      <c r="J64" s="839"/>
      <c r="K64" s="155" t="s">
        <v>47</v>
      </c>
      <c r="L64" s="839"/>
      <c r="M64" s="839"/>
      <c r="N64" s="156" t="s">
        <v>109</v>
      </c>
      <c r="O64" s="493"/>
      <c r="P64" s="494"/>
      <c r="Q64" s="495"/>
      <c r="R64" s="565"/>
      <c r="S64" s="566"/>
      <c r="T64" s="566"/>
      <c r="U64" s="566"/>
      <c r="V64" s="566"/>
      <c r="W64" s="566"/>
      <c r="X64" s="566"/>
      <c r="Y64" s="566"/>
      <c r="Z64" s="567"/>
    </row>
    <row r="65" spans="2:26" ht="15" customHeight="1">
      <c r="B65" s="465"/>
      <c r="C65" s="468"/>
      <c r="D65" s="471"/>
      <c r="E65" s="474"/>
      <c r="F65" s="477"/>
      <c r="G65" s="571"/>
      <c r="H65" s="572"/>
      <c r="I65" s="838"/>
      <c r="J65" s="839"/>
      <c r="K65" s="155" t="s">
        <v>47</v>
      </c>
      <c r="L65" s="839"/>
      <c r="M65" s="839"/>
      <c r="N65" s="156" t="s">
        <v>109</v>
      </c>
      <c r="O65" s="493"/>
      <c r="P65" s="494"/>
      <c r="Q65" s="495"/>
      <c r="R65" s="565"/>
      <c r="S65" s="566"/>
      <c r="T65" s="566"/>
      <c r="U65" s="566"/>
      <c r="V65" s="566"/>
      <c r="W65" s="566"/>
      <c r="X65" s="566"/>
      <c r="Y65" s="566"/>
      <c r="Z65" s="567"/>
    </row>
    <row r="66" spans="2:26" ht="15" customHeight="1">
      <c r="B66" s="465"/>
      <c r="C66" s="468"/>
      <c r="D66" s="471"/>
      <c r="E66" s="474"/>
      <c r="F66" s="477"/>
      <c r="G66" s="571"/>
      <c r="H66" s="572"/>
      <c r="I66" s="838"/>
      <c r="J66" s="839"/>
      <c r="K66" s="155" t="s">
        <v>47</v>
      </c>
      <c r="L66" s="839"/>
      <c r="M66" s="839"/>
      <c r="N66" s="156" t="s">
        <v>109</v>
      </c>
      <c r="O66" s="493"/>
      <c r="P66" s="494"/>
      <c r="Q66" s="495"/>
      <c r="R66" s="565"/>
      <c r="S66" s="566"/>
      <c r="T66" s="566"/>
      <c r="U66" s="566"/>
      <c r="V66" s="566"/>
      <c r="W66" s="566"/>
      <c r="X66" s="566"/>
      <c r="Y66" s="566"/>
      <c r="Z66" s="567"/>
    </row>
    <row r="67" spans="2:26" ht="15" customHeight="1">
      <c r="B67" s="466"/>
      <c r="C67" s="469"/>
      <c r="D67" s="472"/>
      <c r="E67" s="475"/>
      <c r="F67" s="478"/>
      <c r="G67" s="586"/>
      <c r="H67" s="587"/>
      <c r="I67" s="840"/>
      <c r="J67" s="841"/>
      <c r="K67" s="17" t="s">
        <v>47</v>
      </c>
      <c r="L67" s="866"/>
      <c r="M67" s="866"/>
      <c r="N67" s="157" t="s">
        <v>109</v>
      </c>
      <c r="O67" s="496"/>
      <c r="P67" s="497"/>
      <c r="Q67" s="498"/>
      <c r="R67" s="568"/>
      <c r="S67" s="569"/>
      <c r="T67" s="569"/>
      <c r="U67" s="569"/>
      <c r="V67" s="569"/>
      <c r="W67" s="569"/>
      <c r="X67" s="569"/>
      <c r="Y67" s="569"/>
      <c r="Z67" s="570"/>
    </row>
    <row r="68" spans="2:26" ht="15" customHeight="1">
      <c r="B68" s="464" t="str">
        <f>IF(J21="","",J21)</f>
        <v/>
      </c>
      <c r="C68" s="467" t="str">
        <f>IF(J22="","",J22)</f>
        <v/>
      </c>
      <c r="D68" s="470" t="s">
        <v>47</v>
      </c>
      <c r="E68" s="473" t="str">
        <f>IF(L22="","",L22)</f>
        <v/>
      </c>
      <c r="F68" s="476" t="s">
        <v>109</v>
      </c>
      <c r="G68" s="581"/>
      <c r="H68" s="582"/>
      <c r="I68" s="836"/>
      <c r="J68" s="837"/>
      <c r="K68" s="153" t="s">
        <v>47</v>
      </c>
      <c r="L68" s="837"/>
      <c r="M68" s="837"/>
      <c r="N68" s="154" t="s">
        <v>109</v>
      </c>
      <c r="O68" s="490">
        <f t="shared" ref="O68" si="1">(SUM(I68:J72)+(SUM(L68:M72)/60))/24</f>
        <v>0</v>
      </c>
      <c r="P68" s="491"/>
      <c r="Q68" s="492"/>
      <c r="R68" s="562"/>
      <c r="S68" s="563"/>
      <c r="T68" s="563"/>
      <c r="U68" s="563"/>
      <c r="V68" s="563"/>
      <c r="W68" s="563"/>
      <c r="X68" s="563"/>
      <c r="Y68" s="563"/>
      <c r="Z68" s="564"/>
    </row>
    <row r="69" spans="2:26" ht="15" customHeight="1">
      <c r="B69" s="465"/>
      <c r="C69" s="468"/>
      <c r="D69" s="471"/>
      <c r="E69" s="474"/>
      <c r="F69" s="477"/>
      <c r="G69" s="571"/>
      <c r="H69" s="572"/>
      <c r="I69" s="838"/>
      <c r="J69" s="839"/>
      <c r="K69" s="155" t="s">
        <v>47</v>
      </c>
      <c r="L69" s="839"/>
      <c r="M69" s="839"/>
      <c r="N69" s="156" t="s">
        <v>109</v>
      </c>
      <c r="O69" s="493"/>
      <c r="P69" s="494"/>
      <c r="Q69" s="495"/>
      <c r="R69" s="565"/>
      <c r="S69" s="566"/>
      <c r="T69" s="566"/>
      <c r="U69" s="566"/>
      <c r="V69" s="566"/>
      <c r="W69" s="566"/>
      <c r="X69" s="566"/>
      <c r="Y69" s="566"/>
      <c r="Z69" s="567"/>
    </row>
    <row r="70" spans="2:26" ht="15" customHeight="1">
      <c r="B70" s="465"/>
      <c r="C70" s="468"/>
      <c r="D70" s="471"/>
      <c r="E70" s="474"/>
      <c r="F70" s="477"/>
      <c r="G70" s="571"/>
      <c r="H70" s="572"/>
      <c r="I70" s="838"/>
      <c r="J70" s="839"/>
      <c r="K70" s="155" t="s">
        <v>47</v>
      </c>
      <c r="L70" s="839"/>
      <c r="M70" s="839"/>
      <c r="N70" s="156" t="s">
        <v>109</v>
      </c>
      <c r="O70" s="493"/>
      <c r="P70" s="494"/>
      <c r="Q70" s="495"/>
      <c r="R70" s="565"/>
      <c r="S70" s="566"/>
      <c r="T70" s="566"/>
      <c r="U70" s="566"/>
      <c r="V70" s="566"/>
      <c r="W70" s="566"/>
      <c r="X70" s="566"/>
      <c r="Y70" s="566"/>
      <c r="Z70" s="567"/>
    </row>
    <row r="71" spans="2:26" ht="15" customHeight="1">
      <c r="B71" s="465"/>
      <c r="C71" s="468"/>
      <c r="D71" s="471"/>
      <c r="E71" s="474"/>
      <c r="F71" s="477"/>
      <c r="G71" s="571"/>
      <c r="H71" s="572"/>
      <c r="I71" s="838"/>
      <c r="J71" s="839"/>
      <c r="K71" s="155" t="s">
        <v>47</v>
      </c>
      <c r="L71" s="839"/>
      <c r="M71" s="839"/>
      <c r="N71" s="156" t="s">
        <v>109</v>
      </c>
      <c r="O71" s="493"/>
      <c r="P71" s="494"/>
      <c r="Q71" s="495"/>
      <c r="R71" s="565"/>
      <c r="S71" s="566"/>
      <c r="T71" s="566"/>
      <c r="U71" s="566"/>
      <c r="V71" s="566"/>
      <c r="W71" s="566"/>
      <c r="X71" s="566"/>
      <c r="Y71" s="566"/>
      <c r="Z71" s="567"/>
    </row>
    <row r="72" spans="2:26" ht="15" customHeight="1">
      <c r="B72" s="466"/>
      <c r="C72" s="469"/>
      <c r="D72" s="472"/>
      <c r="E72" s="475"/>
      <c r="F72" s="478"/>
      <c r="G72" s="586"/>
      <c r="H72" s="587"/>
      <c r="I72" s="840"/>
      <c r="J72" s="841"/>
      <c r="K72" s="17" t="s">
        <v>47</v>
      </c>
      <c r="L72" s="866"/>
      <c r="M72" s="866"/>
      <c r="N72" s="157" t="s">
        <v>109</v>
      </c>
      <c r="O72" s="496"/>
      <c r="P72" s="497"/>
      <c r="Q72" s="498"/>
      <c r="R72" s="568"/>
      <c r="S72" s="569"/>
      <c r="T72" s="569"/>
      <c r="U72" s="569"/>
      <c r="V72" s="569"/>
      <c r="W72" s="569"/>
      <c r="X72" s="569"/>
      <c r="Y72" s="569"/>
      <c r="Z72" s="570"/>
    </row>
    <row r="73" spans="2:26" ht="15" customHeight="1">
      <c r="B73" s="464" t="str">
        <f>IF(O21="","",O21)</f>
        <v/>
      </c>
      <c r="C73" s="467" t="str">
        <f>IF(O22="","",O22)</f>
        <v/>
      </c>
      <c r="D73" s="470" t="s">
        <v>47</v>
      </c>
      <c r="E73" s="473" t="str">
        <f>IF(Q22="","",Q22)</f>
        <v/>
      </c>
      <c r="F73" s="476" t="s">
        <v>109</v>
      </c>
      <c r="G73" s="581"/>
      <c r="H73" s="582"/>
      <c r="I73" s="836"/>
      <c r="J73" s="837"/>
      <c r="K73" s="153" t="s">
        <v>47</v>
      </c>
      <c r="L73" s="837"/>
      <c r="M73" s="837"/>
      <c r="N73" s="154" t="s">
        <v>109</v>
      </c>
      <c r="O73" s="490">
        <f>(SUM(I73:J77)+(SUM(L73:M77)/60))/24</f>
        <v>0</v>
      </c>
      <c r="P73" s="491"/>
      <c r="Q73" s="492"/>
      <c r="R73" s="562"/>
      <c r="S73" s="563"/>
      <c r="T73" s="563"/>
      <c r="U73" s="563"/>
      <c r="V73" s="563"/>
      <c r="W73" s="563"/>
      <c r="X73" s="563"/>
      <c r="Y73" s="563"/>
      <c r="Z73" s="564"/>
    </row>
    <row r="74" spans="2:26" ht="15" customHeight="1">
      <c r="B74" s="465"/>
      <c r="C74" s="468"/>
      <c r="D74" s="471"/>
      <c r="E74" s="474"/>
      <c r="F74" s="477"/>
      <c r="G74" s="571"/>
      <c r="H74" s="572"/>
      <c r="I74" s="838"/>
      <c r="J74" s="839"/>
      <c r="K74" s="155" t="s">
        <v>47</v>
      </c>
      <c r="L74" s="839"/>
      <c r="M74" s="839"/>
      <c r="N74" s="156" t="s">
        <v>109</v>
      </c>
      <c r="O74" s="493"/>
      <c r="P74" s="494"/>
      <c r="Q74" s="495"/>
      <c r="R74" s="565"/>
      <c r="S74" s="566"/>
      <c r="T74" s="566"/>
      <c r="U74" s="566"/>
      <c r="V74" s="566"/>
      <c r="W74" s="566"/>
      <c r="X74" s="566"/>
      <c r="Y74" s="566"/>
      <c r="Z74" s="567"/>
    </row>
    <row r="75" spans="2:26" ht="15" customHeight="1">
      <c r="B75" s="465"/>
      <c r="C75" s="468"/>
      <c r="D75" s="471"/>
      <c r="E75" s="474"/>
      <c r="F75" s="477"/>
      <c r="G75" s="571"/>
      <c r="H75" s="572"/>
      <c r="I75" s="838"/>
      <c r="J75" s="839"/>
      <c r="K75" s="155" t="s">
        <v>47</v>
      </c>
      <c r="L75" s="839"/>
      <c r="M75" s="839"/>
      <c r="N75" s="156" t="s">
        <v>109</v>
      </c>
      <c r="O75" s="493"/>
      <c r="P75" s="494"/>
      <c r="Q75" s="495"/>
      <c r="R75" s="565"/>
      <c r="S75" s="566"/>
      <c r="T75" s="566"/>
      <c r="U75" s="566"/>
      <c r="V75" s="566"/>
      <c r="W75" s="566"/>
      <c r="X75" s="566"/>
      <c r="Y75" s="566"/>
      <c r="Z75" s="567"/>
    </row>
    <row r="76" spans="2:26" ht="15" customHeight="1">
      <c r="B76" s="465"/>
      <c r="C76" s="468"/>
      <c r="D76" s="471"/>
      <c r="E76" s="474"/>
      <c r="F76" s="477"/>
      <c r="G76" s="571"/>
      <c r="H76" s="572"/>
      <c r="I76" s="838"/>
      <c r="J76" s="839"/>
      <c r="K76" s="155" t="s">
        <v>47</v>
      </c>
      <c r="L76" s="839"/>
      <c r="M76" s="839"/>
      <c r="N76" s="156" t="s">
        <v>109</v>
      </c>
      <c r="O76" s="493"/>
      <c r="P76" s="494"/>
      <c r="Q76" s="495"/>
      <c r="R76" s="565"/>
      <c r="S76" s="566"/>
      <c r="T76" s="566"/>
      <c r="U76" s="566"/>
      <c r="V76" s="566"/>
      <c r="W76" s="566"/>
      <c r="X76" s="566"/>
      <c r="Y76" s="566"/>
      <c r="Z76" s="567"/>
    </row>
    <row r="77" spans="2:26" ht="15" customHeight="1">
      <c r="B77" s="466"/>
      <c r="C77" s="469"/>
      <c r="D77" s="472"/>
      <c r="E77" s="475"/>
      <c r="F77" s="478"/>
      <c r="G77" s="586"/>
      <c r="H77" s="587"/>
      <c r="I77" s="840"/>
      <c r="J77" s="841"/>
      <c r="K77" s="17" t="s">
        <v>47</v>
      </c>
      <c r="L77" s="866"/>
      <c r="M77" s="866"/>
      <c r="N77" s="157" t="s">
        <v>109</v>
      </c>
      <c r="O77" s="496"/>
      <c r="P77" s="497"/>
      <c r="Q77" s="498"/>
      <c r="R77" s="568"/>
      <c r="S77" s="569"/>
      <c r="T77" s="569"/>
      <c r="U77" s="569"/>
      <c r="V77" s="569"/>
      <c r="W77" s="569"/>
      <c r="X77" s="569"/>
      <c r="Y77" s="569"/>
      <c r="Z77" s="570"/>
    </row>
    <row r="78" spans="2:26" ht="15" customHeight="1">
      <c r="B78" s="464" t="str">
        <f>IF(S21="","",S21)</f>
        <v/>
      </c>
      <c r="C78" s="467" t="str">
        <f>IF(S22="","",S22)</f>
        <v/>
      </c>
      <c r="D78" s="470" t="s">
        <v>47</v>
      </c>
      <c r="E78" s="473" t="str">
        <f>IF(U22="","",U22)</f>
        <v/>
      </c>
      <c r="F78" s="476" t="s">
        <v>109</v>
      </c>
      <c r="G78" s="581"/>
      <c r="H78" s="582"/>
      <c r="I78" s="836"/>
      <c r="J78" s="837"/>
      <c r="K78" s="153" t="s">
        <v>47</v>
      </c>
      <c r="L78" s="837"/>
      <c r="M78" s="837"/>
      <c r="N78" s="154" t="s">
        <v>109</v>
      </c>
      <c r="O78" s="490">
        <f t="shared" ref="O78" si="2">(SUM(I78:J82)+(SUM(L78:M82)/60))/24</f>
        <v>0</v>
      </c>
      <c r="P78" s="491"/>
      <c r="Q78" s="492"/>
      <c r="R78" s="562"/>
      <c r="S78" s="563"/>
      <c r="T78" s="563"/>
      <c r="U78" s="563"/>
      <c r="V78" s="563"/>
      <c r="W78" s="563"/>
      <c r="X78" s="563"/>
      <c r="Y78" s="563"/>
      <c r="Z78" s="564"/>
    </row>
    <row r="79" spans="2:26" ht="15" customHeight="1">
      <c r="B79" s="465"/>
      <c r="C79" s="468"/>
      <c r="D79" s="471"/>
      <c r="E79" s="474"/>
      <c r="F79" s="477"/>
      <c r="G79" s="571"/>
      <c r="H79" s="572"/>
      <c r="I79" s="838"/>
      <c r="J79" s="839"/>
      <c r="K79" s="155" t="s">
        <v>47</v>
      </c>
      <c r="L79" s="839"/>
      <c r="M79" s="839"/>
      <c r="N79" s="156" t="s">
        <v>109</v>
      </c>
      <c r="O79" s="493"/>
      <c r="P79" s="494"/>
      <c r="Q79" s="495"/>
      <c r="R79" s="565"/>
      <c r="S79" s="566"/>
      <c r="T79" s="566"/>
      <c r="U79" s="566"/>
      <c r="V79" s="566"/>
      <c r="W79" s="566"/>
      <c r="X79" s="566"/>
      <c r="Y79" s="566"/>
      <c r="Z79" s="567"/>
    </row>
    <row r="80" spans="2:26" ht="15" customHeight="1">
      <c r="B80" s="465"/>
      <c r="C80" s="468"/>
      <c r="D80" s="471"/>
      <c r="E80" s="474"/>
      <c r="F80" s="477"/>
      <c r="G80" s="571"/>
      <c r="H80" s="572"/>
      <c r="I80" s="838"/>
      <c r="J80" s="839"/>
      <c r="K80" s="155" t="s">
        <v>47</v>
      </c>
      <c r="L80" s="839"/>
      <c r="M80" s="839"/>
      <c r="N80" s="156" t="s">
        <v>109</v>
      </c>
      <c r="O80" s="493"/>
      <c r="P80" s="494"/>
      <c r="Q80" s="495"/>
      <c r="R80" s="565"/>
      <c r="S80" s="566"/>
      <c r="T80" s="566"/>
      <c r="U80" s="566"/>
      <c r="V80" s="566"/>
      <c r="W80" s="566"/>
      <c r="X80" s="566"/>
      <c r="Y80" s="566"/>
      <c r="Z80" s="567"/>
    </row>
    <row r="81" spans="2:26" ht="15" customHeight="1">
      <c r="B81" s="465"/>
      <c r="C81" s="468"/>
      <c r="D81" s="471"/>
      <c r="E81" s="474"/>
      <c r="F81" s="477"/>
      <c r="G81" s="571"/>
      <c r="H81" s="572"/>
      <c r="I81" s="838"/>
      <c r="J81" s="839"/>
      <c r="K81" s="155" t="s">
        <v>47</v>
      </c>
      <c r="L81" s="839"/>
      <c r="M81" s="839"/>
      <c r="N81" s="156" t="s">
        <v>109</v>
      </c>
      <c r="O81" s="493"/>
      <c r="P81" s="494"/>
      <c r="Q81" s="495"/>
      <c r="R81" s="565"/>
      <c r="S81" s="566"/>
      <c r="T81" s="566"/>
      <c r="U81" s="566"/>
      <c r="V81" s="566"/>
      <c r="W81" s="566"/>
      <c r="X81" s="566"/>
      <c r="Y81" s="566"/>
      <c r="Z81" s="567"/>
    </row>
    <row r="82" spans="2:26" ht="15" customHeight="1">
      <c r="B82" s="466"/>
      <c r="C82" s="469"/>
      <c r="D82" s="472"/>
      <c r="E82" s="475"/>
      <c r="F82" s="478"/>
      <c r="G82" s="586"/>
      <c r="H82" s="587"/>
      <c r="I82" s="840"/>
      <c r="J82" s="841"/>
      <c r="K82" s="17" t="s">
        <v>47</v>
      </c>
      <c r="L82" s="866"/>
      <c r="M82" s="866"/>
      <c r="N82" s="157" t="s">
        <v>109</v>
      </c>
      <c r="O82" s="496"/>
      <c r="P82" s="497"/>
      <c r="Q82" s="498"/>
      <c r="R82" s="568"/>
      <c r="S82" s="569"/>
      <c r="T82" s="569"/>
      <c r="U82" s="569"/>
      <c r="V82" s="569"/>
      <c r="W82" s="569"/>
      <c r="X82" s="569"/>
      <c r="Y82" s="569"/>
      <c r="Z82" s="570"/>
    </row>
    <row r="83" spans="2:26" ht="15" customHeight="1">
      <c r="B83" s="464" t="str">
        <f>IF(J23="","",J23)</f>
        <v/>
      </c>
      <c r="C83" s="467" t="str">
        <f>IF(J24="","",J24)</f>
        <v/>
      </c>
      <c r="D83" s="470" t="s">
        <v>47</v>
      </c>
      <c r="E83" s="473" t="str">
        <f>IF(L24="","",L24)</f>
        <v/>
      </c>
      <c r="F83" s="476" t="s">
        <v>109</v>
      </c>
      <c r="G83" s="581"/>
      <c r="H83" s="582"/>
      <c r="I83" s="836"/>
      <c r="J83" s="837"/>
      <c r="K83" s="153" t="s">
        <v>47</v>
      </c>
      <c r="L83" s="837"/>
      <c r="M83" s="837"/>
      <c r="N83" s="154" t="s">
        <v>109</v>
      </c>
      <c r="O83" s="490">
        <f t="shared" ref="O83" si="3">(SUM(I83:J87)+(SUM(L83:M87)/60))/24</f>
        <v>0</v>
      </c>
      <c r="P83" s="491"/>
      <c r="Q83" s="492"/>
      <c r="R83" s="562"/>
      <c r="S83" s="563"/>
      <c r="T83" s="563"/>
      <c r="U83" s="563"/>
      <c r="V83" s="563"/>
      <c r="W83" s="563"/>
      <c r="X83" s="563"/>
      <c r="Y83" s="563"/>
      <c r="Z83" s="564"/>
    </row>
    <row r="84" spans="2:26" ht="15" customHeight="1">
      <c r="B84" s="465"/>
      <c r="C84" s="468"/>
      <c r="D84" s="471"/>
      <c r="E84" s="474"/>
      <c r="F84" s="477"/>
      <c r="G84" s="571"/>
      <c r="H84" s="572"/>
      <c r="I84" s="838"/>
      <c r="J84" s="839"/>
      <c r="K84" s="155" t="s">
        <v>47</v>
      </c>
      <c r="L84" s="839"/>
      <c r="M84" s="839"/>
      <c r="N84" s="156" t="s">
        <v>109</v>
      </c>
      <c r="O84" s="493"/>
      <c r="P84" s="494"/>
      <c r="Q84" s="495"/>
      <c r="R84" s="565"/>
      <c r="S84" s="566"/>
      <c r="T84" s="566"/>
      <c r="U84" s="566"/>
      <c r="V84" s="566"/>
      <c r="W84" s="566"/>
      <c r="X84" s="566"/>
      <c r="Y84" s="566"/>
      <c r="Z84" s="567"/>
    </row>
    <row r="85" spans="2:26" ht="15" customHeight="1">
      <c r="B85" s="465"/>
      <c r="C85" s="468"/>
      <c r="D85" s="471"/>
      <c r="E85" s="474"/>
      <c r="F85" s="477"/>
      <c r="G85" s="571"/>
      <c r="H85" s="572"/>
      <c r="I85" s="838"/>
      <c r="J85" s="839"/>
      <c r="K85" s="155" t="s">
        <v>47</v>
      </c>
      <c r="L85" s="839"/>
      <c r="M85" s="839"/>
      <c r="N85" s="156" t="s">
        <v>109</v>
      </c>
      <c r="O85" s="493"/>
      <c r="P85" s="494"/>
      <c r="Q85" s="495"/>
      <c r="R85" s="565"/>
      <c r="S85" s="566"/>
      <c r="T85" s="566"/>
      <c r="U85" s="566"/>
      <c r="V85" s="566"/>
      <c r="W85" s="566"/>
      <c r="X85" s="566"/>
      <c r="Y85" s="566"/>
      <c r="Z85" s="567"/>
    </row>
    <row r="86" spans="2:26" ht="15" customHeight="1">
      <c r="B86" s="465"/>
      <c r="C86" s="468"/>
      <c r="D86" s="471"/>
      <c r="E86" s="474"/>
      <c r="F86" s="477"/>
      <c r="G86" s="571"/>
      <c r="H86" s="572"/>
      <c r="I86" s="838"/>
      <c r="J86" s="839"/>
      <c r="K86" s="155" t="s">
        <v>47</v>
      </c>
      <c r="L86" s="839"/>
      <c r="M86" s="839"/>
      <c r="N86" s="156" t="s">
        <v>109</v>
      </c>
      <c r="O86" s="493"/>
      <c r="P86" s="494"/>
      <c r="Q86" s="495"/>
      <c r="R86" s="565"/>
      <c r="S86" s="566"/>
      <c r="T86" s="566"/>
      <c r="U86" s="566"/>
      <c r="V86" s="566"/>
      <c r="W86" s="566"/>
      <c r="X86" s="566"/>
      <c r="Y86" s="566"/>
      <c r="Z86" s="567"/>
    </row>
    <row r="87" spans="2:26" ht="15" customHeight="1">
      <c r="B87" s="466"/>
      <c r="C87" s="469"/>
      <c r="D87" s="472"/>
      <c r="E87" s="475"/>
      <c r="F87" s="478"/>
      <c r="G87" s="576"/>
      <c r="H87" s="577"/>
      <c r="I87" s="840"/>
      <c r="J87" s="841"/>
      <c r="K87" s="158" t="s">
        <v>47</v>
      </c>
      <c r="L87" s="841"/>
      <c r="M87" s="841"/>
      <c r="N87" s="159" t="s">
        <v>109</v>
      </c>
      <c r="O87" s="496"/>
      <c r="P87" s="497"/>
      <c r="Q87" s="498"/>
      <c r="R87" s="568"/>
      <c r="S87" s="569"/>
      <c r="T87" s="569"/>
      <c r="U87" s="569"/>
      <c r="V87" s="569"/>
      <c r="W87" s="569"/>
      <c r="X87" s="569"/>
      <c r="Y87" s="569"/>
      <c r="Z87" s="570"/>
    </row>
    <row r="88" spans="2:26" ht="15.6" customHeight="1"/>
    <row r="89" spans="2:26" ht="15.6" customHeight="1"/>
    <row r="90" spans="2:26" ht="23.45" customHeight="1">
      <c r="B90" s="47" t="s">
        <v>155</v>
      </c>
      <c r="C90" s="47"/>
      <c r="D90" s="47"/>
      <c r="E90" s="47"/>
      <c r="F90" s="47"/>
      <c r="Y90" s="109" t="s">
        <v>107</v>
      </c>
    </row>
    <row r="91" spans="2:26" ht="23.25" customHeight="1">
      <c r="B91" s="333" t="s">
        <v>72</v>
      </c>
      <c r="C91" s="334"/>
      <c r="D91" s="334"/>
      <c r="E91" s="334"/>
      <c r="F91" s="334"/>
      <c r="G91" s="335"/>
      <c r="H91" s="484">
        <f>H14</f>
        <v>0</v>
      </c>
      <c r="I91" s="485"/>
      <c r="J91" s="275" t="s">
        <v>99</v>
      </c>
      <c r="K91" s="484">
        <f>K14</f>
        <v>0</v>
      </c>
      <c r="L91" s="486"/>
      <c r="M91" s="486"/>
      <c r="N91" s="485"/>
    </row>
    <row r="92" spans="2:26" ht="23.25" customHeight="1">
      <c r="B92" s="63" t="s">
        <v>52</v>
      </c>
      <c r="C92" s="63"/>
      <c r="D92" s="63"/>
      <c r="E92" s="63"/>
      <c r="F92" s="63"/>
    </row>
    <row r="93" spans="2:26" ht="40.15" customHeight="1">
      <c r="B93" s="529" t="s">
        <v>134</v>
      </c>
      <c r="C93" s="529"/>
      <c r="D93" s="529"/>
      <c r="E93" s="529"/>
      <c r="F93" s="529"/>
      <c r="G93" s="529"/>
      <c r="H93" s="529"/>
      <c r="I93" s="529"/>
      <c r="J93" s="231" t="str">
        <f>IF($P$10="免税","○","　")</f>
        <v>　</v>
      </c>
      <c r="K93" s="530" t="s">
        <v>83</v>
      </c>
      <c r="L93" s="531"/>
      <c r="M93" s="531"/>
      <c r="N93" s="531"/>
      <c r="O93" s="532" t="s">
        <v>133</v>
      </c>
      <c r="P93" s="532"/>
      <c r="Q93" s="532"/>
      <c r="R93" s="532"/>
      <c r="S93" s="532"/>
      <c r="T93" s="535">
        <f>SUM(T96:W115)</f>
        <v>0</v>
      </c>
      <c r="U93" s="535"/>
      <c r="V93" s="535"/>
      <c r="W93" s="535"/>
      <c r="X93" s="535"/>
      <c r="Y93" s="111" t="s">
        <v>8</v>
      </c>
      <c r="Z93" s="161"/>
    </row>
    <row r="94" spans="2:26" ht="40.15" customHeight="1">
      <c r="B94" s="529"/>
      <c r="C94" s="529"/>
      <c r="D94" s="529"/>
      <c r="E94" s="529"/>
      <c r="F94" s="529"/>
      <c r="G94" s="529"/>
      <c r="H94" s="529"/>
      <c r="I94" s="529"/>
      <c r="J94" s="231" t="str">
        <f>IF($P$10="課税","○","　")</f>
        <v>　</v>
      </c>
      <c r="K94" s="530" t="s">
        <v>84</v>
      </c>
      <c r="L94" s="531"/>
      <c r="M94" s="531"/>
      <c r="N94" s="531"/>
      <c r="O94" s="536" t="s">
        <v>150</v>
      </c>
      <c r="P94" s="536"/>
      <c r="Q94" s="536"/>
      <c r="R94" s="536"/>
      <c r="S94" s="536"/>
      <c r="T94" s="535">
        <f>SUM(X96:Y115)</f>
        <v>0</v>
      </c>
      <c r="U94" s="535"/>
      <c r="V94" s="535"/>
      <c r="W94" s="535"/>
      <c r="X94" s="535"/>
      <c r="Y94" s="111" t="s">
        <v>8</v>
      </c>
      <c r="Z94" s="161"/>
    </row>
    <row r="95" spans="2:26" ht="45.6" customHeight="1">
      <c r="B95" s="537" t="s">
        <v>159</v>
      </c>
      <c r="C95" s="538"/>
      <c r="D95" s="539" t="s">
        <v>131</v>
      </c>
      <c r="E95" s="540"/>
      <c r="F95" s="540"/>
      <c r="G95" s="540"/>
      <c r="H95" s="540"/>
      <c r="I95" s="540"/>
      <c r="J95" s="541"/>
      <c r="K95" s="542" t="s">
        <v>147</v>
      </c>
      <c r="L95" s="542"/>
      <c r="M95" s="542"/>
      <c r="N95" s="542"/>
      <c r="O95" s="543" t="s">
        <v>127</v>
      </c>
      <c r="P95" s="544"/>
      <c r="Q95" s="544"/>
      <c r="R95" s="110" t="s">
        <v>148</v>
      </c>
      <c r="S95" s="163" t="s">
        <v>160</v>
      </c>
      <c r="T95" s="545" t="s">
        <v>125</v>
      </c>
      <c r="U95" s="542"/>
      <c r="V95" s="542"/>
      <c r="W95" s="542"/>
      <c r="X95" s="546" t="s">
        <v>124</v>
      </c>
      <c r="Y95" s="547"/>
      <c r="Z95" s="126"/>
    </row>
    <row r="96" spans="2:26" ht="40.15" customHeight="1">
      <c r="B96" s="805"/>
      <c r="C96" s="807"/>
      <c r="D96" s="805"/>
      <c r="E96" s="806"/>
      <c r="F96" s="806"/>
      <c r="G96" s="806"/>
      <c r="H96" s="806"/>
      <c r="I96" s="806"/>
      <c r="J96" s="807"/>
      <c r="K96" s="557"/>
      <c r="L96" s="557"/>
      <c r="M96" s="557"/>
      <c r="N96" s="557"/>
      <c r="O96" s="558"/>
      <c r="P96" s="558"/>
      <c r="Q96" s="558"/>
      <c r="R96" s="270"/>
      <c r="S96" s="270"/>
      <c r="T96" s="558"/>
      <c r="U96" s="558"/>
      <c r="V96" s="558"/>
      <c r="W96" s="558"/>
      <c r="X96" s="551" t="str">
        <f t="shared" ref="X96" si="4">IF(T96="","",ROUNDDOWN(T96/1.1,0))</f>
        <v/>
      </c>
      <c r="Y96" s="552"/>
      <c r="Z96" s="126"/>
    </row>
    <row r="97" spans="2:26" ht="40.15" customHeight="1">
      <c r="B97" s="805"/>
      <c r="C97" s="807"/>
      <c r="D97" s="805"/>
      <c r="E97" s="806"/>
      <c r="F97" s="806"/>
      <c r="G97" s="806"/>
      <c r="H97" s="806"/>
      <c r="I97" s="806"/>
      <c r="J97" s="807"/>
      <c r="K97" s="557"/>
      <c r="L97" s="557"/>
      <c r="M97" s="557"/>
      <c r="N97" s="557"/>
      <c r="O97" s="558"/>
      <c r="P97" s="558"/>
      <c r="Q97" s="558"/>
      <c r="R97" s="270"/>
      <c r="S97" s="270"/>
      <c r="T97" s="558"/>
      <c r="U97" s="558"/>
      <c r="V97" s="558"/>
      <c r="W97" s="558"/>
      <c r="X97" s="551" t="str">
        <f>IF(T97="","",ROUNDDOWN(T97/1.1,0))</f>
        <v/>
      </c>
      <c r="Y97" s="552"/>
      <c r="Z97" s="126"/>
    </row>
    <row r="98" spans="2:26" ht="40.15" customHeight="1">
      <c r="B98" s="805"/>
      <c r="C98" s="807"/>
      <c r="D98" s="805"/>
      <c r="E98" s="806"/>
      <c r="F98" s="806"/>
      <c r="G98" s="806"/>
      <c r="H98" s="806"/>
      <c r="I98" s="806"/>
      <c r="J98" s="807"/>
      <c r="K98" s="557"/>
      <c r="L98" s="557"/>
      <c r="M98" s="557"/>
      <c r="N98" s="557"/>
      <c r="O98" s="558"/>
      <c r="P98" s="558"/>
      <c r="Q98" s="558"/>
      <c r="R98" s="270"/>
      <c r="S98" s="270"/>
      <c r="T98" s="558"/>
      <c r="U98" s="558"/>
      <c r="V98" s="558"/>
      <c r="W98" s="558"/>
      <c r="X98" s="551" t="str">
        <f t="shared" ref="X98:X115" si="5">IF(T98="","",ROUNDDOWN(T98/1.1,0))</f>
        <v/>
      </c>
      <c r="Y98" s="552"/>
      <c r="Z98" s="126"/>
    </row>
    <row r="99" spans="2:26" ht="40.15" customHeight="1">
      <c r="B99" s="805"/>
      <c r="C99" s="807"/>
      <c r="D99" s="805"/>
      <c r="E99" s="806"/>
      <c r="F99" s="806"/>
      <c r="G99" s="806"/>
      <c r="H99" s="806"/>
      <c r="I99" s="806"/>
      <c r="J99" s="807"/>
      <c r="K99" s="557"/>
      <c r="L99" s="557"/>
      <c r="M99" s="557"/>
      <c r="N99" s="557"/>
      <c r="O99" s="558"/>
      <c r="P99" s="558"/>
      <c r="Q99" s="558"/>
      <c r="R99" s="270"/>
      <c r="S99" s="270"/>
      <c r="T99" s="558"/>
      <c r="U99" s="558"/>
      <c r="V99" s="558"/>
      <c r="W99" s="558"/>
      <c r="X99" s="551" t="str">
        <f t="shared" si="5"/>
        <v/>
      </c>
      <c r="Y99" s="552"/>
      <c r="Z99" s="126"/>
    </row>
    <row r="100" spans="2:26" ht="40.15" customHeight="1">
      <c r="B100" s="805"/>
      <c r="C100" s="807"/>
      <c r="D100" s="805"/>
      <c r="E100" s="806"/>
      <c r="F100" s="806"/>
      <c r="G100" s="806"/>
      <c r="H100" s="806"/>
      <c r="I100" s="806"/>
      <c r="J100" s="807"/>
      <c r="K100" s="557"/>
      <c r="L100" s="557"/>
      <c r="M100" s="557"/>
      <c r="N100" s="557"/>
      <c r="O100" s="558"/>
      <c r="P100" s="558"/>
      <c r="Q100" s="558"/>
      <c r="R100" s="270"/>
      <c r="S100" s="270"/>
      <c r="T100" s="558"/>
      <c r="U100" s="558"/>
      <c r="V100" s="558"/>
      <c r="W100" s="558"/>
      <c r="X100" s="551" t="str">
        <f t="shared" si="5"/>
        <v/>
      </c>
      <c r="Y100" s="552"/>
      <c r="Z100" s="126"/>
    </row>
    <row r="101" spans="2:26" ht="40.15" customHeight="1">
      <c r="B101" s="805"/>
      <c r="C101" s="807"/>
      <c r="D101" s="805"/>
      <c r="E101" s="806"/>
      <c r="F101" s="806"/>
      <c r="G101" s="806"/>
      <c r="H101" s="806"/>
      <c r="I101" s="806"/>
      <c r="J101" s="807"/>
      <c r="K101" s="557"/>
      <c r="L101" s="557"/>
      <c r="M101" s="557"/>
      <c r="N101" s="557"/>
      <c r="O101" s="558"/>
      <c r="P101" s="558"/>
      <c r="Q101" s="558"/>
      <c r="R101" s="270"/>
      <c r="S101" s="270"/>
      <c r="T101" s="558"/>
      <c r="U101" s="558"/>
      <c r="V101" s="558"/>
      <c r="W101" s="558"/>
      <c r="X101" s="551" t="str">
        <f t="shared" si="5"/>
        <v/>
      </c>
      <c r="Y101" s="552"/>
      <c r="Z101" s="126"/>
    </row>
    <row r="102" spans="2:26" ht="40.15" customHeight="1">
      <c r="B102" s="805"/>
      <c r="C102" s="807"/>
      <c r="D102" s="805"/>
      <c r="E102" s="806"/>
      <c r="F102" s="806"/>
      <c r="G102" s="806"/>
      <c r="H102" s="806"/>
      <c r="I102" s="806"/>
      <c r="J102" s="807"/>
      <c r="K102" s="557"/>
      <c r="L102" s="557"/>
      <c r="M102" s="557"/>
      <c r="N102" s="557"/>
      <c r="O102" s="558"/>
      <c r="P102" s="558"/>
      <c r="Q102" s="558"/>
      <c r="R102" s="270"/>
      <c r="S102" s="270"/>
      <c r="T102" s="558"/>
      <c r="U102" s="558"/>
      <c r="V102" s="558"/>
      <c r="W102" s="558"/>
      <c r="X102" s="551" t="str">
        <f t="shared" si="5"/>
        <v/>
      </c>
      <c r="Y102" s="552"/>
      <c r="Z102" s="126"/>
    </row>
    <row r="103" spans="2:26" ht="40.15" customHeight="1">
      <c r="B103" s="805"/>
      <c r="C103" s="807"/>
      <c r="D103" s="805"/>
      <c r="E103" s="806"/>
      <c r="F103" s="806"/>
      <c r="G103" s="806"/>
      <c r="H103" s="806"/>
      <c r="I103" s="806"/>
      <c r="J103" s="807"/>
      <c r="K103" s="557"/>
      <c r="L103" s="557"/>
      <c r="M103" s="557"/>
      <c r="N103" s="557"/>
      <c r="O103" s="558"/>
      <c r="P103" s="558"/>
      <c r="Q103" s="558"/>
      <c r="R103" s="270"/>
      <c r="S103" s="270"/>
      <c r="T103" s="558"/>
      <c r="U103" s="558"/>
      <c r="V103" s="558"/>
      <c r="W103" s="558"/>
      <c r="X103" s="551" t="str">
        <f t="shared" si="5"/>
        <v/>
      </c>
      <c r="Y103" s="552"/>
      <c r="Z103" s="126"/>
    </row>
    <row r="104" spans="2:26" ht="40.15" customHeight="1">
      <c r="B104" s="805"/>
      <c r="C104" s="807"/>
      <c r="D104" s="805"/>
      <c r="E104" s="806"/>
      <c r="F104" s="806"/>
      <c r="G104" s="806"/>
      <c r="H104" s="806"/>
      <c r="I104" s="806"/>
      <c r="J104" s="807"/>
      <c r="K104" s="557"/>
      <c r="L104" s="557"/>
      <c r="M104" s="557"/>
      <c r="N104" s="557"/>
      <c r="O104" s="558"/>
      <c r="P104" s="558"/>
      <c r="Q104" s="558"/>
      <c r="R104" s="270"/>
      <c r="S104" s="270"/>
      <c r="T104" s="558"/>
      <c r="U104" s="558"/>
      <c r="V104" s="558"/>
      <c r="W104" s="558"/>
      <c r="X104" s="551" t="str">
        <f t="shared" si="5"/>
        <v/>
      </c>
      <c r="Y104" s="552"/>
      <c r="Z104" s="126"/>
    </row>
    <row r="105" spans="2:26" ht="40.15" customHeight="1">
      <c r="B105" s="805"/>
      <c r="C105" s="807"/>
      <c r="D105" s="805"/>
      <c r="E105" s="806"/>
      <c r="F105" s="806"/>
      <c r="G105" s="806"/>
      <c r="H105" s="806"/>
      <c r="I105" s="806"/>
      <c r="J105" s="807"/>
      <c r="K105" s="557"/>
      <c r="L105" s="557"/>
      <c r="M105" s="557"/>
      <c r="N105" s="557"/>
      <c r="O105" s="558"/>
      <c r="P105" s="558"/>
      <c r="Q105" s="558"/>
      <c r="R105" s="270"/>
      <c r="S105" s="270"/>
      <c r="T105" s="558"/>
      <c r="U105" s="558"/>
      <c r="V105" s="558"/>
      <c r="W105" s="558"/>
      <c r="X105" s="551" t="str">
        <f t="shared" si="5"/>
        <v/>
      </c>
      <c r="Y105" s="552"/>
      <c r="Z105" s="126"/>
    </row>
    <row r="106" spans="2:26" ht="40.15" customHeight="1">
      <c r="B106" s="805"/>
      <c r="C106" s="807"/>
      <c r="D106" s="805"/>
      <c r="E106" s="806"/>
      <c r="F106" s="806"/>
      <c r="G106" s="806"/>
      <c r="H106" s="806"/>
      <c r="I106" s="806"/>
      <c r="J106" s="807"/>
      <c r="K106" s="557"/>
      <c r="L106" s="557"/>
      <c r="M106" s="557"/>
      <c r="N106" s="557"/>
      <c r="O106" s="558"/>
      <c r="P106" s="558"/>
      <c r="Q106" s="558"/>
      <c r="R106" s="270"/>
      <c r="S106" s="270"/>
      <c r="T106" s="558"/>
      <c r="U106" s="558"/>
      <c r="V106" s="558"/>
      <c r="W106" s="558"/>
      <c r="X106" s="551" t="str">
        <f t="shared" si="5"/>
        <v/>
      </c>
      <c r="Y106" s="552"/>
      <c r="Z106" s="126"/>
    </row>
    <row r="107" spans="2:26" ht="40.15" customHeight="1">
      <c r="B107" s="805"/>
      <c r="C107" s="807"/>
      <c r="D107" s="805"/>
      <c r="E107" s="806"/>
      <c r="F107" s="806"/>
      <c r="G107" s="806"/>
      <c r="H107" s="806"/>
      <c r="I107" s="806"/>
      <c r="J107" s="807"/>
      <c r="K107" s="557"/>
      <c r="L107" s="557"/>
      <c r="M107" s="557"/>
      <c r="N107" s="557"/>
      <c r="O107" s="558"/>
      <c r="P107" s="558"/>
      <c r="Q107" s="558"/>
      <c r="R107" s="270"/>
      <c r="S107" s="270"/>
      <c r="T107" s="558"/>
      <c r="U107" s="558"/>
      <c r="V107" s="558"/>
      <c r="W107" s="558"/>
      <c r="X107" s="551" t="str">
        <f t="shared" si="5"/>
        <v/>
      </c>
      <c r="Y107" s="552"/>
      <c r="Z107" s="126"/>
    </row>
    <row r="108" spans="2:26" ht="40.15" customHeight="1">
      <c r="B108" s="805"/>
      <c r="C108" s="807"/>
      <c r="D108" s="805"/>
      <c r="E108" s="806"/>
      <c r="F108" s="806"/>
      <c r="G108" s="806"/>
      <c r="H108" s="806"/>
      <c r="I108" s="806"/>
      <c r="J108" s="807"/>
      <c r="K108" s="557"/>
      <c r="L108" s="557"/>
      <c r="M108" s="557"/>
      <c r="N108" s="557"/>
      <c r="O108" s="558"/>
      <c r="P108" s="558"/>
      <c r="Q108" s="558"/>
      <c r="R108" s="270"/>
      <c r="S108" s="270"/>
      <c r="T108" s="558"/>
      <c r="U108" s="558"/>
      <c r="V108" s="558"/>
      <c r="W108" s="558"/>
      <c r="X108" s="551" t="str">
        <f t="shared" si="5"/>
        <v/>
      </c>
      <c r="Y108" s="552"/>
      <c r="Z108" s="126"/>
    </row>
    <row r="109" spans="2:26" ht="40.15" customHeight="1">
      <c r="B109" s="805"/>
      <c r="C109" s="807"/>
      <c r="D109" s="805"/>
      <c r="E109" s="806"/>
      <c r="F109" s="806"/>
      <c r="G109" s="806"/>
      <c r="H109" s="806"/>
      <c r="I109" s="806"/>
      <c r="J109" s="807"/>
      <c r="K109" s="557"/>
      <c r="L109" s="557"/>
      <c r="M109" s="557"/>
      <c r="N109" s="557"/>
      <c r="O109" s="558"/>
      <c r="P109" s="558"/>
      <c r="Q109" s="558"/>
      <c r="R109" s="270"/>
      <c r="S109" s="270"/>
      <c r="T109" s="558"/>
      <c r="U109" s="558"/>
      <c r="V109" s="558"/>
      <c r="W109" s="558"/>
      <c r="X109" s="551" t="str">
        <f t="shared" si="5"/>
        <v/>
      </c>
      <c r="Y109" s="552"/>
      <c r="Z109" s="126"/>
    </row>
    <row r="110" spans="2:26" ht="40.15" customHeight="1">
      <c r="B110" s="805"/>
      <c r="C110" s="807"/>
      <c r="D110" s="805"/>
      <c r="E110" s="806"/>
      <c r="F110" s="806"/>
      <c r="G110" s="806"/>
      <c r="H110" s="806"/>
      <c r="I110" s="806"/>
      <c r="J110" s="807"/>
      <c r="K110" s="557"/>
      <c r="L110" s="557"/>
      <c r="M110" s="557"/>
      <c r="N110" s="557"/>
      <c r="O110" s="558"/>
      <c r="P110" s="558"/>
      <c r="Q110" s="558"/>
      <c r="R110" s="270"/>
      <c r="S110" s="270"/>
      <c r="T110" s="558"/>
      <c r="U110" s="558"/>
      <c r="V110" s="558"/>
      <c r="W110" s="558"/>
      <c r="X110" s="551" t="str">
        <f t="shared" si="5"/>
        <v/>
      </c>
      <c r="Y110" s="552"/>
      <c r="Z110" s="126"/>
    </row>
    <row r="111" spans="2:26" ht="40.15" customHeight="1">
      <c r="B111" s="805"/>
      <c r="C111" s="807"/>
      <c r="D111" s="805"/>
      <c r="E111" s="806"/>
      <c r="F111" s="806"/>
      <c r="G111" s="806"/>
      <c r="H111" s="806"/>
      <c r="I111" s="806"/>
      <c r="J111" s="807"/>
      <c r="K111" s="557"/>
      <c r="L111" s="557"/>
      <c r="M111" s="557"/>
      <c r="N111" s="557"/>
      <c r="O111" s="558"/>
      <c r="P111" s="558"/>
      <c r="Q111" s="558"/>
      <c r="R111" s="270"/>
      <c r="S111" s="270"/>
      <c r="T111" s="558"/>
      <c r="U111" s="558"/>
      <c r="V111" s="558"/>
      <c r="W111" s="558"/>
      <c r="X111" s="551" t="str">
        <f t="shared" si="5"/>
        <v/>
      </c>
      <c r="Y111" s="552"/>
      <c r="Z111" s="126"/>
    </row>
    <row r="112" spans="2:26" ht="40.15" customHeight="1">
      <c r="B112" s="805"/>
      <c r="C112" s="807"/>
      <c r="D112" s="805"/>
      <c r="E112" s="806"/>
      <c r="F112" s="806"/>
      <c r="G112" s="806"/>
      <c r="H112" s="806"/>
      <c r="I112" s="806"/>
      <c r="J112" s="807"/>
      <c r="K112" s="557"/>
      <c r="L112" s="557"/>
      <c r="M112" s="557"/>
      <c r="N112" s="557"/>
      <c r="O112" s="558"/>
      <c r="P112" s="558"/>
      <c r="Q112" s="558"/>
      <c r="R112" s="270"/>
      <c r="S112" s="270"/>
      <c r="T112" s="558"/>
      <c r="U112" s="558"/>
      <c r="V112" s="558"/>
      <c r="W112" s="558"/>
      <c r="X112" s="551" t="str">
        <f t="shared" si="5"/>
        <v/>
      </c>
      <c r="Y112" s="552"/>
      <c r="Z112" s="126"/>
    </row>
    <row r="113" spans="2:26" ht="40.15" customHeight="1">
      <c r="B113" s="805"/>
      <c r="C113" s="807"/>
      <c r="D113" s="805"/>
      <c r="E113" s="806"/>
      <c r="F113" s="806"/>
      <c r="G113" s="806"/>
      <c r="H113" s="806"/>
      <c r="I113" s="806"/>
      <c r="J113" s="807"/>
      <c r="K113" s="557"/>
      <c r="L113" s="557"/>
      <c r="M113" s="557"/>
      <c r="N113" s="557"/>
      <c r="O113" s="558"/>
      <c r="P113" s="558"/>
      <c r="Q113" s="558"/>
      <c r="R113" s="270"/>
      <c r="S113" s="270"/>
      <c r="T113" s="558"/>
      <c r="U113" s="558"/>
      <c r="V113" s="558"/>
      <c r="W113" s="558"/>
      <c r="X113" s="551" t="str">
        <f t="shared" si="5"/>
        <v/>
      </c>
      <c r="Y113" s="552"/>
      <c r="Z113" s="126"/>
    </row>
    <row r="114" spans="2:26" ht="40.15" customHeight="1">
      <c r="B114" s="805"/>
      <c r="C114" s="807"/>
      <c r="D114" s="805"/>
      <c r="E114" s="806"/>
      <c r="F114" s="806"/>
      <c r="G114" s="806"/>
      <c r="H114" s="806"/>
      <c r="I114" s="806"/>
      <c r="J114" s="807"/>
      <c r="K114" s="557"/>
      <c r="L114" s="557"/>
      <c r="M114" s="557"/>
      <c r="N114" s="557"/>
      <c r="O114" s="558"/>
      <c r="P114" s="558"/>
      <c r="Q114" s="558"/>
      <c r="R114" s="270"/>
      <c r="S114" s="270"/>
      <c r="T114" s="558"/>
      <c r="U114" s="558"/>
      <c r="V114" s="558"/>
      <c r="W114" s="558"/>
      <c r="X114" s="551" t="str">
        <f t="shared" si="5"/>
        <v/>
      </c>
      <c r="Y114" s="552"/>
      <c r="Z114" s="126"/>
    </row>
    <row r="115" spans="2:26" ht="40.15" customHeight="1">
      <c r="B115" s="805"/>
      <c r="C115" s="807"/>
      <c r="D115" s="805"/>
      <c r="E115" s="806"/>
      <c r="F115" s="806"/>
      <c r="G115" s="806"/>
      <c r="H115" s="806"/>
      <c r="I115" s="806"/>
      <c r="J115" s="807"/>
      <c r="K115" s="557"/>
      <c r="L115" s="557"/>
      <c r="M115" s="557"/>
      <c r="N115" s="557"/>
      <c r="O115" s="558"/>
      <c r="P115" s="558"/>
      <c r="Q115" s="558"/>
      <c r="R115" s="270"/>
      <c r="S115" s="270"/>
      <c r="T115" s="558"/>
      <c r="U115" s="558"/>
      <c r="V115" s="558"/>
      <c r="W115" s="558"/>
      <c r="X115" s="551" t="str">
        <f t="shared" si="5"/>
        <v/>
      </c>
      <c r="Y115" s="552"/>
      <c r="Z115" s="126"/>
    </row>
  </sheetData>
  <sheetProtection algorithmName="SHA-512" hashValue="D7e1jt3tMNAOsvpC71Hm98Xsf5KoTUFBtM18/wvAtCTacbfFO7zNez7CXYR94HSBEHkecg1gQUrhUXhBGCjeeQ==" saltValue="GVqG4D+EMV4r3FKEFbCiMw==" spinCount="100000" sheet="1" objects="1" scenarios="1" formatRows="0" insertRows="0"/>
  <dataConsolidate/>
  <mergeCells count="384">
    <mergeCell ref="X19:X24"/>
    <mergeCell ref="Y19:Y24"/>
    <mergeCell ref="L20:M20"/>
    <mergeCell ref="J21:M21"/>
    <mergeCell ref="O21:Q21"/>
    <mergeCell ref="B15:G15"/>
    <mergeCell ref="H15:Y15"/>
    <mergeCell ref="H7:Y7"/>
    <mergeCell ref="D7:F7"/>
    <mergeCell ref="A8:X8"/>
    <mergeCell ref="B14:G14"/>
    <mergeCell ref="H14:I14"/>
    <mergeCell ref="K14:N14"/>
    <mergeCell ref="O14:R14"/>
    <mergeCell ref="S14:V14"/>
    <mergeCell ref="X14:Y14"/>
    <mergeCell ref="P10:Q10"/>
    <mergeCell ref="R10:X10"/>
    <mergeCell ref="S21:U21"/>
    <mergeCell ref="L22:M22"/>
    <mergeCell ref="J23:M23"/>
    <mergeCell ref="L24:M24"/>
    <mergeCell ref="S2:X2"/>
    <mergeCell ref="S3:X3"/>
    <mergeCell ref="S4:X4"/>
    <mergeCell ref="S5:X5"/>
    <mergeCell ref="A6:X6"/>
    <mergeCell ref="I25:U25"/>
    <mergeCell ref="H26:V26"/>
    <mergeCell ref="B19:D26"/>
    <mergeCell ref="E19:G24"/>
    <mergeCell ref="E25:G25"/>
    <mergeCell ref="E26:G26"/>
    <mergeCell ref="B16:G16"/>
    <mergeCell ref="H16:N16"/>
    <mergeCell ref="O16:R16"/>
    <mergeCell ref="T16:X16"/>
    <mergeCell ref="B17:G18"/>
    <mergeCell ref="I17:W17"/>
    <mergeCell ref="I18:W18"/>
    <mergeCell ref="H19:H24"/>
    <mergeCell ref="I19:I24"/>
    <mergeCell ref="J19:M19"/>
    <mergeCell ref="O19:Q19"/>
    <mergeCell ref="S19:U19"/>
    <mergeCell ref="W19:W24"/>
    <mergeCell ref="B27:G27"/>
    <mergeCell ref="H27:O27"/>
    <mergeCell ref="Q27:V27"/>
    <mergeCell ref="B28:G30"/>
    <mergeCell ref="H28:I28"/>
    <mergeCell ref="J28:P28"/>
    <mergeCell ref="Q28:Q29"/>
    <mergeCell ref="S28:V28"/>
    <mergeCell ref="B31:G31"/>
    <mergeCell ref="H31:V31"/>
    <mergeCell ref="B32:G32"/>
    <mergeCell ref="H32:W32"/>
    <mergeCell ref="B33:G33"/>
    <mergeCell ref="B34:G34"/>
    <mergeCell ref="X28:X30"/>
    <mergeCell ref="Y28:Y30"/>
    <mergeCell ref="H29:I29"/>
    <mergeCell ref="J29:P29"/>
    <mergeCell ref="S29:V29"/>
    <mergeCell ref="H30:I30"/>
    <mergeCell ref="J30:L30"/>
    <mergeCell ref="N30:P30"/>
    <mergeCell ref="H34:V34"/>
    <mergeCell ref="B37:G37"/>
    <mergeCell ref="H37:V37"/>
    <mergeCell ref="H42:V42"/>
    <mergeCell ref="B46:G46"/>
    <mergeCell ref="H46:Y46"/>
    <mergeCell ref="O52:Q52"/>
    <mergeCell ref="R52:Z52"/>
    <mergeCell ref="B42:D45"/>
    <mergeCell ref="E42:G42"/>
    <mergeCell ref="E44:G44"/>
    <mergeCell ref="E45:G45"/>
    <mergeCell ref="H40:V40"/>
    <mergeCell ref="H41:V41"/>
    <mergeCell ref="E43:G43"/>
    <mergeCell ref="H43:V43"/>
    <mergeCell ref="E41:G41"/>
    <mergeCell ref="E40:G40"/>
    <mergeCell ref="O53:Q57"/>
    <mergeCell ref="R53:Z57"/>
    <mergeCell ref="G54:H54"/>
    <mergeCell ref="I54:J54"/>
    <mergeCell ref="G57:H57"/>
    <mergeCell ref="I57:J57"/>
    <mergeCell ref="L57:M57"/>
    <mergeCell ref="B49:G49"/>
    <mergeCell ref="H49:I49"/>
    <mergeCell ref="K49:N49"/>
    <mergeCell ref="B51:H51"/>
    <mergeCell ref="I51:N51"/>
    <mergeCell ref="G52:H52"/>
    <mergeCell ref="I52:N52"/>
    <mergeCell ref="C52:F52"/>
    <mergeCell ref="B53:B57"/>
    <mergeCell ref="D53:D57"/>
    <mergeCell ref="F53:F57"/>
    <mergeCell ref="E53:E57"/>
    <mergeCell ref="C53:C57"/>
    <mergeCell ref="L54:M54"/>
    <mergeCell ref="G55:H55"/>
    <mergeCell ref="I55:J55"/>
    <mergeCell ref="L55:M55"/>
    <mergeCell ref="R58:Z62"/>
    <mergeCell ref="G59:H59"/>
    <mergeCell ref="I59:J59"/>
    <mergeCell ref="L59:M59"/>
    <mergeCell ref="G60:H60"/>
    <mergeCell ref="I60:J60"/>
    <mergeCell ref="L60:M60"/>
    <mergeCell ref="G61:H61"/>
    <mergeCell ref="I61:J61"/>
    <mergeCell ref="L62:M62"/>
    <mergeCell ref="O58:Q62"/>
    <mergeCell ref="G56:H56"/>
    <mergeCell ref="I56:J56"/>
    <mergeCell ref="L56:M56"/>
    <mergeCell ref="G53:H53"/>
    <mergeCell ref="I53:J53"/>
    <mergeCell ref="B63:B67"/>
    <mergeCell ref="G63:H63"/>
    <mergeCell ref="I63:J63"/>
    <mergeCell ref="L63:M63"/>
    <mergeCell ref="B58:B62"/>
    <mergeCell ref="L53:M53"/>
    <mergeCell ref="C58:C62"/>
    <mergeCell ref="C63:C67"/>
    <mergeCell ref="D58:D62"/>
    <mergeCell ref="D63:D67"/>
    <mergeCell ref="G58:H58"/>
    <mergeCell ref="I58:J58"/>
    <mergeCell ref="L58:M58"/>
    <mergeCell ref="L61:M61"/>
    <mergeCell ref="G62:H62"/>
    <mergeCell ref="I62:J62"/>
    <mergeCell ref="F58:F62"/>
    <mergeCell ref="F63:F67"/>
    <mergeCell ref="E58:E62"/>
    <mergeCell ref="E63:E67"/>
    <mergeCell ref="R63:Z67"/>
    <mergeCell ref="G64:H64"/>
    <mergeCell ref="I64:J64"/>
    <mergeCell ref="L64:M64"/>
    <mergeCell ref="G65:H65"/>
    <mergeCell ref="I65:J65"/>
    <mergeCell ref="L65:M65"/>
    <mergeCell ref="G66:H66"/>
    <mergeCell ref="I66:J66"/>
    <mergeCell ref="L66:M66"/>
    <mergeCell ref="O63:Q67"/>
    <mergeCell ref="G67:H67"/>
    <mergeCell ref="I67:J67"/>
    <mergeCell ref="L67:M67"/>
    <mergeCell ref="L68:M68"/>
    <mergeCell ref="O68:Q72"/>
    <mergeCell ref="R68:Z72"/>
    <mergeCell ref="G69:H69"/>
    <mergeCell ref="I69:J69"/>
    <mergeCell ref="L69:M69"/>
    <mergeCell ref="G70:H70"/>
    <mergeCell ref="F68:F72"/>
    <mergeCell ref="C68:C72"/>
    <mergeCell ref="E68:E72"/>
    <mergeCell ref="I70:J70"/>
    <mergeCell ref="L70:M70"/>
    <mergeCell ref="G71:H71"/>
    <mergeCell ref="I71:J71"/>
    <mergeCell ref="L71:M71"/>
    <mergeCell ref="G72:H72"/>
    <mergeCell ref="I72:J72"/>
    <mergeCell ref="L72:M72"/>
    <mergeCell ref="R78:Z82"/>
    <mergeCell ref="G79:H79"/>
    <mergeCell ref="I79:J79"/>
    <mergeCell ref="L79:M79"/>
    <mergeCell ref="G80:H80"/>
    <mergeCell ref="I75:J75"/>
    <mergeCell ref="L75:M75"/>
    <mergeCell ref="G76:H76"/>
    <mergeCell ref="I76:J76"/>
    <mergeCell ref="L76:M76"/>
    <mergeCell ref="G77:H77"/>
    <mergeCell ref="I77:J77"/>
    <mergeCell ref="L77:M77"/>
    <mergeCell ref="L80:M80"/>
    <mergeCell ref="G81:H81"/>
    <mergeCell ref="I81:J81"/>
    <mergeCell ref="L81:M81"/>
    <mergeCell ref="G82:H82"/>
    <mergeCell ref="I82:J82"/>
    <mergeCell ref="L82:M82"/>
    <mergeCell ref="I80:J80"/>
    <mergeCell ref="L78:M78"/>
    <mergeCell ref="R73:Z77"/>
    <mergeCell ref="O78:Q82"/>
    <mergeCell ref="R83:Z87"/>
    <mergeCell ref="G84:H84"/>
    <mergeCell ref="I84:J84"/>
    <mergeCell ref="L84:M84"/>
    <mergeCell ref="G85:H85"/>
    <mergeCell ref="I85:J85"/>
    <mergeCell ref="L85:M85"/>
    <mergeCell ref="G86:H86"/>
    <mergeCell ref="I86:J86"/>
    <mergeCell ref="C73:C77"/>
    <mergeCell ref="B73:B77"/>
    <mergeCell ref="L86:M86"/>
    <mergeCell ref="L73:M73"/>
    <mergeCell ref="G74:H74"/>
    <mergeCell ref="G73:H73"/>
    <mergeCell ref="T93:X93"/>
    <mergeCell ref="K94:N94"/>
    <mergeCell ref="O94:S94"/>
    <mergeCell ref="T94:X94"/>
    <mergeCell ref="I74:J74"/>
    <mergeCell ref="L74:M74"/>
    <mergeCell ref="G75:H75"/>
    <mergeCell ref="G78:H78"/>
    <mergeCell ref="I78:J78"/>
    <mergeCell ref="O73:Q77"/>
    <mergeCell ref="I73:J73"/>
    <mergeCell ref="I87:J87"/>
    <mergeCell ref="L87:M87"/>
    <mergeCell ref="B83:B87"/>
    <mergeCell ref="G83:H83"/>
    <mergeCell ref="I83:J83"/>
    <mergeCell ref="L83:M83"/>
    <mergeCell ref="O83:Q87"/>
    <mergeCell ref="K95:N95"/>
    <mergeCell ref="O95:Q95"/>
    <mergeCell ref="T95:W95"/>
    <mergeCell ref="X95:Y95"/>
    <mergeCell ref="B91:G91"/>
    <mergeCell ref="H91:I91"/>
    <mergeCell ref="B95:C95"/>
    <mergeCell ref="K91:N91"/>
    <mergeCell ref="B93:I94"/>
    <mergeCell ref="K93:N93"/>
    <mergeCell ref="O93:S93"/>
    <mergeCell ref="D95:J95"/>
    <mergeCell ref="T98:W98"/>
    <mergeCell ref="X98:Y98"/>
    <mergeCell ref="K99:N99"/>
    <mergeCell ref="O99:Q99"/>
    <mergeCell ref="T99:W99"/>
    <mergeCell ref="X99:Y99"/>
    <mergeCell ref="K96:N96"/>
    <mergeCell ref="O96:Q96"/>
    <mergeCell ref="T96:W96"/>
    <mergeCell ref="X96:Y96"/>
    <mergeCell ref="K97:N97"/>
    <mergeCell ref="O97:Q97"/>
    <mergeCell ref="T97:W97"/>
    <mergeCell ref="X97:Y97"/>
    <mergeCell ref="K98:N98"/>
    <mergeCell ref="O98:Q98"/>
    <mergeCell ref="T102:W102"/>
    <mergeCell ref="X102:Y102"/>
    <mergeCell ref="K103:N103"/>
    <mergeCell ref="O103:Q103"/>
    <mergeCell ref="T103:W103"/>
    <mergeCell ref="X103:Y103"/>
    <mergeCell ref="K100:N100"/>
    <mergeCell ref="O100:Q100"/>
    <mergeCell ref="T100:W100"/>
    <mergeCell ref="X100:Y100"/>
    <mergeCell ref="K101:N101"/>
    <mergeCell ref="O101:Q101"/>
    <mergeCell ref="T101:W101"/>
    <mergeCell ref="X101:Y101"/>
    <mergeCell ref="K102:N102"/>
    <mergeCell ref="O102:Q102"/>
    <mergeCell ref="T106:W106"/>
    <mergeCell ref="X106:Y106"/>
    <mergeCell ref="K107:N107"/>
    <mergeCell ref="O107:Q107"/>
    <mergeCell ref="T107:W107"/>
    <mergeCell ref="X107:Y107"/>
    <mergeCell ref="K104:N104"/>
    <mergeCell ref="O104:Q104"/>
    <mergeCell ref="T104:W104"/>
    <mergeCell ref="X104:Y104"/>
    <mergeCell ref="K105:N105"/>
    <mergeCell ref="O105:Q105"/>
    <mergeCell ref="T105:W105"/>
    <mergeCell ref="X105:Y105"/>
    <mergeCell ref="K106:N106"/>
    <mergeCell ref="O106:Q106"/>
    <mergeCell ref="T110:W110"/>
    <mergeCell ref="X110:Y110"/>
    <mergeCell ref="K111:N111"/>
    <mergeCell ref="O111:Q111"/>
    <mergeCell ref="T111:W111"/>
    <mergeCell ref="X111:Y111"/>
    <mergeCell ref="K108:N108"/>
    <mergeCell ref="O108:Q108"/>
    <mergeCell ref="T108:W108"/>
    <mergeCell ref="X108:Y108"/>
    <mergeCell ref="K109:N109"/>
    <mergeCell ref="O109:Q109"/>
    <mergeCell ref="T109:W109"/>
    <mergeCell ref="X109:Y109"/>
    <mergeCell ref="K110:N110"/>
    <mergeCell ref="O110:Q110"/>
    <mergeCell ref="T114:W114"/>
    <mergeCell ref="X114:Y114"/>
    <mergeCell ref="K115:N115"/>
    <mergeCell ref="O115:Q115"/>
    <mergeCell ref="T115:W115"/>
    <mergeCell ref="X115:Y115"/>
    <mergeCell ref="K112:N112"/>
    <mergeCell ref="O112:Q112"/>
    <mergeCell ref="T112:W112"/>
    <mergeCell ref="X112:Y112"/>
    <mergeCell ref="K113:N113"/>
    <mergeCell ref="O113:Q113"/>
    <mergeCell ref="T113:W113"/>
    <mergeCell ref="X113:Y113"/>
    <mergeCell ref="K114:N114"/>
    <mergeCell ref="O114:Q114"/>
    <mergeCell ref="B68:B72"/>
    <mergeCell ref="G68:H68"/>
    <mergeCell ref="I68:J68"/>
    <mergeCell ref="B105:C105"/>
    <mergeCell ref="B106:C106"/>
    <mergeCell ref="B107:C107"/>
    <mergeCell ref="B108:C108"/>
    <mergeCell ref="B109:C109"/>
    <mergeCell ref="B110:C110"/>
    <mergeCell ref="E73:E77"/>
    <mergeCell ref="E78:E82"/>
    <mergeCell ref="E83:E87"/>
    <mergeCell ref="D68:D72"/>
    <mergeCell ref="D73:D77"/>
    <mergeCell ref="D78:D82"/>
    <mergeCell ref="D83:D87"/>
    <mergeCell ref="C78:C82"/>
    <mergeCell ref="C83:C87"/>
    <mergeCell ref="B98:C98"/>
    <mergeCell ref="F73:F77"/>
    <mergeCell ref="F78:F82"/>
    <mergeCell ref="F83:F87"/>
    <mergeCell ref="B78:B82"/>
    <mergeCell ref="G87:H87"/>
    <mergeCell ref="B111:C111"/>
    <mergeCell ref="B112:C112"/>
    <mergeCell ref="B96:C96"/>
    <mergeCell ref="B97:C97"/>
    <mergeCell ref="B99:C99"/>
    <mergeCell ref="B100:C100"/>
    <mergeCell ref="B101:C101"/>
    <mergeCell ref="B102:C102"/>
    <mergeCell ref="B103:C103"/>
    <mergeCell ref="B113:C113"/>
    <mergeCell ref="B114:C114"/>
    <mergeCell ref="B115:C115"/>
    <mergeCell ref="D96:J96"/>
    <mergeCell ref="D97:J97"/>
    <mergeCell ref="D98:J98"/>
    <mergeCell ref="D99:J99"/>
    <mergeCell ref="D100:J100"/>
    <mergeCell ref="D101:J101"/>
    <mergeCell ref="D102:J102"/>
    <mergeCell ref="D103:J103"/>
    <mergeCell ref="D104:J104"/>
    <mergeCell ref="D105:J105"/>
    <mergeCell ref="D106:J106"/>
    <mergeCell ref="D107:J107"/>
    <mergeCell ref="D108:J108"/>
    <mergeCell ref="D109:J109"/>
    <mergeCell ref="D110:J110"/>
    <mergeCell ref="D111:J111"/>
    <mergeCell ref="D112:J112"/>
    <mergeCell ref="D113:J113"/>
    <mergeCell ref="D114:J114"/>
    <mergeCell ref="D115:J115"/>
    <mergeCell ref="B104:C104"/>
  </mergeCells>
  <phoneticPr fontId="3"/>
  <conditionalFormatting sqref="X19">
    <cfRule type="cellIs" dxfId="8" priority="7" operator="lessThan">
      <formula>#REF!</formula>
    </cfRule>
    <cfRule type="cellIs" dxfId="7" priority="8" operator="lessThan">
      <formula>#REF!</formula>
    </cfRule>
  </conditionalFormatting>
  <conditionalFormatting sqref="X25:X26">
    <cfRule type="cellIs" dxfId="6" priority="9" operator="equal">
      <formula>#REF!</formula>
    </cfRule>
    <cfRule type="cellIs" dxfId="5" priority="10" operator="equal">
      <formula>#REF!</formula>
    </cfRule>
  </conditionalFormatting>
  <conditionalFormatting sqref="X34">
    <cfRule type="cellIs" dxfId="4" priority="6" stopIfTrue="1" operator="lessThan">
      <formula>0.5</formula>
    </cfRule>
  </conditionalFormatting>
  <conditionalFormatting sqref="P10:Q10">
    <cfRule type="cellIs" dxfId="3" priority="3" operator="equal">
      <formula>$AB$10</formula>
    </cfRule>
  </conditionalFormatting>
  <conditionalFormatting sqref="X41">
    <cfRule type="cellIs" dxfId="2" priority="2" stopIfTrue="1" operator="lessThan">
      <formula>0.5</formula>
    </cfRule>
  </conditionalFormatting>
  <conditionalFormatting sqref="X43">
    <cfRule type="cellIs" dxfId="1" priority="1" stopIfTrue="1" operator="lessThan">
      <formula>0.5</formula>
    </cfRule>
  </conditionalFormatting>
  <dataValidations count="15">
    <dataValidation allowBlank="1" showInputMessage="1" showErrorMessage="1" prompt="数式の入ったセル（黄緑）には入力できません。" sqref="X19:X24"/>
    <dataValidation type="list" allowBlank="1" showInputMessage="1" showErrorMessage="1" sqref="J28:P28">
      <formula1>"実務者研修（有資格者）,介護職員初任者研修（無資格者）,生活援助従事者研修（無資格者）"</formula1>
    </dataValidation>
    <dataValidation type="list" allowBlank="1" showInputMessage="1" showErrorMessage="1" sqref="S16 Y16">
      <formula1>"〇,×"</formula1>
    </dataValidation>
    <dataValidation type="list" allowBlank="1" showInputMessage="1" showErrorMessage="1" sqref="G7 O21:Q21 J19:M19 J21:M21 J23:M23 O19:Q19 S19:U19 S21:U21">
      <formula1>"5,6,7,8,9,10,11,12,1"</formula1>
    </dataValidation>
    <dataValidation allowBlank="1" showInputMessage="1" showErrorMessage="1" prompt="※免税事業者は税込額、課税事業者は税抜額となります。" sqref="X31"/>
    <dataValidation allowBlank="1" showInputMessage="1" showErrorMessage="1" promptTitle="【注意】" prompt="賃金が全体の５０%以上となるよう設定してください。_x000a_（下の「※賃金の割合」参照）" sqref="WVZ983116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J65612 JK65612 TG65612 ADC65612 AMY65612 AWU65612 BGQ65612 BQM65612 CAI65612 CKE65612 CUA65612 DDW65612 DNS65612 DXO65612 EHK65612 ERG65612 FBC65612 FKY65612 FUU65612 GEQ65612 GOM65612 GYI65612 HIE65612 HSA65612 IBW65612 ILS65612 IVO65612 JFK65612 JPG65612 JZC65612 KIY65612 KSU65612 LCQ65612 LMM65612 LWI65612 MGE65612 MQA65612 MZW65612 NJS65612 NTO65612 ODK65612 ONG65612 OXC65612 PGY65612 PQU65612 QAQ65612 QKM65612 QUI65612 REE65612 ROA65612 RXW65612 SHS65612 SRO65612 TBK65612 TLG65612 TVC65612 UEY65612 UOU65612 UYQ65612 VIM65612 VSI65612 WCE65612 WMA65612 WVW65612 J131148 JK131148 TG131148 ADC131148 AMY131148 AWU131148 BGQ131148 BQM131148 CAI131148 CKE131148 CUA131148 DDW131148 DNS131148 DXO131148 EHK131148 ERG131148 FBC131148 FKY131148 FUU131148 GEQ131148 GOM131148 GYI131148 HIE131148 HSA131148 IBW131148 ILS131148 IVO131148 JFK131148 JPG131148 JZC131148 KIY131148 KSU131148 LCQ131148 LMM131148 LWI131148 MGE131148 MQA131148 MZW131148 NJS131148 NTO131148 ODK131148 ONG131148 OXC131148 PGY131148 PQU131148 QAQ131148 QKM131148 QUI131148 REE131148 ROA131148 RXW131148 SHS131148 SRO131148 TBK131148 TLG131148 TVC131148 UEY131148 UOU131148 UYQ131148 VIM131148 VSI131148 WCE131148 WMA131148 WVW131148 J196684 JK196684 TG196684 ADC196684 AMY196684 AWU196684 BGQ196684 BQM196684 CAI196684 CKE196684 CUA196684 DDW196684 DNS196684 DXO196684 EHK196684 ERG196684 FBC196684 FKY196684 FUU196684 GEQ196684 GOM196684 GYI196684 HIE196684 HSA196684 IBW196684 ILS196684 IVO196684 JFK196684 JPG196684 JZC196684 KIY196684 KSU196684 LCQ196684 LMM196684 LWI196684 MGE196684 MQA196684 MZW196684 NJS196684 NTO196684 ODK196684 ONG196684 OXC196684 PGY196684 PQU196684 QAQ196684 QKM196684 QUI196684 REE196684 ROA196684 RXW196684 SHS196684 SRO196684 TBK196684 TLG196684 TVC196684 UEY196684 UOU196684 UYQ196684 VIM196684 VSI196684 WCE196684 WMA196684 WVW196684 J262220 JK262220 TG262220 ADC262220 AMY262220 AWU262220 BGQ262220 BQM262220 CAI262220 CKE262220 CUA262220 DDW262220 DNS262220 DXO262220 EHK262220 ERG262220 FBC262220 FKY262220 FUU262220 GEQ262220 GOM262220 GYI262220 HIE262220 HSA262220 IBW262220 ILS262220 IVO262220 JFK262220 JPG262220 JZC262220 KIY262220 KSU262220 LCQ262220 LMM262220 LWI262220 MGE262220 MQA262220 MZW262220 NJS262220 NTO262220 ODK262220 ONG262220 OXC262220 PGY262220 PQU262220 QAQ262220 QKM262220 QUI262220 REE262220 ROA262220 RXW262220 SHS262220 SRO262220 TBK262220 TLG262220 TVC262220 UEY262220 UOU262220 UYQ262220 VIM262220 VSI262220 WCE262220 WMA262220 WVW262220 J327756 JK327756 TG327756 ADC327756 AMY327756 AWU327756 BGQ327756 BQM327756 CAI327756 CKE327756 CUA327756 DDW327756 DNS327756 DXO327756 EHK327756 ERG327756 FBC327756 FKY327756 FUU327756 GEQ327756 GOM327756 GYI327756 HIE327756 HSA327756 IBW327756 ILS327756 IVO327756 JFK327756 JPG327756 JZC327756 KIY327756 KSU327756 LCQ327756 LMM327756 LWI327756 MGE327756 MQA327756 MZW327756 NJS327756 NTO327756 ODK327756 ONG327756 OXC327756 PGY327756 PQU327756 QAQ327756 QKM327756 QUI327756 REE327756 ROA327756 RXW327756 SHS327756 SRO327756 TBK327756 TLG327756 TVC327756 UEY327756 UOU327756 UYQ327756 VIM327756 VSI327756 WCE327756 WMA327756 WVW327756 J393292 JK393292 TG393292 ADC393292 AMY393292 AWU393292 BGQ393292 BQM393292 CAI393292 CKE393292 CUA393292 DDW393292 DNS393292 DXO393292 EHK393292 ERG393292 FBC393292 FKY393292 FUU393292 GEQ393292 GOM393292 GYI393292 HIE393292 HSA393292 IBW393292 ILS393292 IVO393292 JFK393292 JPG393292 JZC393292 KIY393292 KSU393292 LCQ393292 LMM393292 LWI393292 MGE393292 MQA393292 MZW393292 NJS393292 NTO393292 ODK393292 ONG393292 OXC393292 PGY393292 PQU393292 QAQ393292 QKM393292 QUI393292 REE393292 ROA393292 RXW393292 SHS393292 SRO393292 TBK393292 TLG393292 TVC393292 UEY393292 UOU393292 UYQ393292 VIM393292 VSI393292 WCE393292 WMA393292 WVW393292 J458828 JK458828 TG458828 ADC458828 AMY458828 AWU458828 BGQ458828 BQM458828 CAI458828 CKE458828 CUA458828 DDW458828 DNS458828 DXO458828 EHK458828 ERG458828 FBC458828 FKY458828 FUU458828 GEQ458828 GOM458828 GYI458828 HIE458828 HSA458828 IBW458828 ILS458828 IVO458828 JFK458828 JPG458828 JZC458828 KIY458828 KSU458828 LCQ458828 LMM458828 LWI458828 MGE458828 MQA458828 MZW458828 NJS458828 NTO458828 ODK458828 ONG458828 OXC458828 PGY458828 PQU458828 QAQ458828 QKM458828 QUI458828 REE458828 ROA458828 RXW458828 SHS458828 SRO458828 TBK458828 TLG458828 TVC458828 UEY458828 UOU458828 UYQ458828 VIM458828 VSI458828 WCE458828 WMA458828 WVW458828 J524364 JK524364 TG524364 ADC524364 AMY524364 AWU524364 BGQ524364 BQM524364 CAI524364 CKE524364 CUA524364 DDW524364 DNS524364 DXO524364 EHK524364 ERG524364 FBC524364 FKY524364 FUU524364 GEQ524364 GOM524364 GYI524364 HIE524364 HSA524364 IBW524364 ILS524364 IVO524364 JFK524364 JPG524364 JZC524364 KIY524364 KSU524364 LCQ524364 LMM524364 LWI524364 MGE524364 MQA524364 MZW524364 NJS524364 NTO524364 ODK524364 ONG524364 OXC524364 PGY524364 PQU524364 QAQ524364 QKM524364 QUI524364 REE524364 ROA524364 RXW524364 SHS524364 SRO524364 TBK524364 TLG524364 TVC524364 UEY524364 UOU524364 UYQ524364 VIM524364 VSI524364 WCE524364 WMA524364 WVW524364 J589900 JK589900 TG589900 ADC589900 AMY589900 AWU589900 BGQ589900 BQM589900 CAI589900 CKE589900 CUA589900 DDW589900 DNS589900 DXO589900 EHK589900 ERG589900 FBC589900 FKY589900 FUU589900 GEQ589900 GOM589900 GYI589900 HIE589900 HSA589900 IBW589900 ILS589900 IVO589900 JFK589900 JPG589900 JZC589900 KIY589900 KSU589900 LCQ589900 LMM589900 LWI589900 MGE589900 MQA589900 MZW589900 NJS589900 NTO589900 ODK589900 ONG589900 OXC589900 PGY589900 PQU589900 QAQ589900 QKM589900 QUI589900 REE589900 ROA589900 RXW589900 SHS589900 SRO589900 TBK589900 TLG589900 TVC589900 UEY589900 UOU589900 UYQ589900 VIM589900 VSI589900 WCE589900 WMA589900 WVW589900 J655436 JK655436 TG655436 ADC655436 AMY655436 AWU655436 BGQ655436 BQM655436 CAI655436 CKE655436 CUA655436 DDW655436 DNS655436 DXO655436 EHK655436 ERG655436 FBC655436 FKY655436 FUU655436 GEQ655436 GOM655436 GYI655436 HIE655436 HSA655436 IBW655436 ILS655436 IVO655436 JFK655436 JPG655436 JZC655436 KIY655436 KSU655436 LCQ655436 LMM655436 LWI655436 MGE655436 MQA655436 MZW655436 NJS655436 NTO655436 ODK655436 ONG655436 OXC655436 PGY655436 PQU655436 QAQ655436 QKM655436 QUI655436 REE655436 ROA655436 RXW655436 SHS655436 SRO655436 TBK655436 TLG655436 TVC655436 UEY655436 UOU655436 UYQ655436 VIM655436 VSI655436 WCE655436 WMA655436 WVW655436 J720972 JK720972 TG720972 ADC720972 AMY720972 AWU720972 BGQ720972 BQM720972 CAI720972 CKE720972 CUA720972 DDW720972 DNS720972 DXO720972 EHK720972 ERG720972 FBC720972 FKY720972 FUU720972 GEQ720972 GOM720972 GYI720972 HIE720972 HSA720972 IBW720972 ILS720972 IVO720972 JFK720972 JPG720972 JZC720972 KIY720972 KSU720972 LCQ720972 LMM720972 LWI720972 MGE720972 MQA720972 MZW720972 NJS720972 NTO720972 ODK720972 ONG720972 OXC720972 PGY720972 PQU720972 QAQ720972 QKM720972 QUI720972 REE720972 ROA720972 RXW720972 SHS720972 SRO720972 TBK720972 TLG720972 TVC720972 UEY720972 UOU720972 UYQ720972 VIM720972 VSI720972 WCE720972 WMA720972 WVW720972 J786508 JK786508 TG786508 ADC786508 AMY786508 AWU786508 BGQ786508 BQM786508 CAI786508 CKE786508 CUA786508 DDW786508 DNS786508 DXO786508 EHK786508 ERG786508 FBC786508 FKY786508 FUU786508 GEQ786508 GOM786508 GYI786508 HIE786508 HSA786508 IBW786508 ILS786508 IVO786508 JFK786508 JPG786508 JZC786508 KIY786508 KSU786508 LCQ786508 LMM786508 LWI786508 MGE786508 MQA786508 MZW786508 NJS786508 NTO786508 ODK786508 ONG786508 OXC786508 PGY786508 PQU786508 QAQ786508 QKM786508 QUI786508 REE786508 ROA786508 RXW786508 SHS786508 SRO786508 TBK786508 TLG786508 TVC786508 UEY786508 UOU786508 UYQ786508 VIM786508 VSI786508 WCE786508 WMA786508 WVW786508 J852044 JK852044 TG852044 ADC852044 AMY852044 AWU852044 BGQ852044 BQM852044 CAI852044 CKE852044 CUA852044 DDW852044 DNS852044 DXO852044 EHK852044 ERG852044 FBC852044 FKY852044 FUU852044 GEQ852044 GOM852044 GYI852044 HIE852044 HSA852044 IBW852044 ILS852044 IVO852044 JFK852044 JPG852044 JZC852044 KIY852044 KSU852044 LCQ852044 LMM852044 LWI852044 MGE852044 MQA852044 MZW852044 NJS852044 NTO852044 ODK852044 ONG852044 OXC852044 PGY852044 PQU852044 QAQ852044 QKM852044 QUI852044 REE852044 ROA852044 RXW852044 SHS852044 SRO852044 TBK852044 TLG852044 TVC852044 UEY852044 UOU852044 UYQ852044 VIM852044 VSI852044 WCE852044 WMA852044 WVW852044 J917580 JK917580 TG917580 ADC917580 AMY917580 AWU917580 BGQ917580 BQM917580 CAI917580 CKE917580 CUA917580 DDW917580 DNS917580 DXO917580 EHK917580 ERG917580 FBC917580 FKY917580 FUU917580 GEQ917580 GOM917580 GYI917580 HIE917580 HSA917580 IBW917580 ILS917580 IVO917580 JFK917580 JPG917580 JZC917580 KIY917580 KSU917580 LCQ917580 LMM917580 LWI917580 MGE917580 MQA917580 MZW917580 NJS917580 NTO917580 ODK917580 ONG917580 OXC917580 PGY917580 PQU917580 QAQ917580 QKM917580 QUI917580 REE917580 ROA917580 RXW917580 SHS917580 SRO917580 TBK917580 TLG917580 TVC917580 UEY917580 UOU917580 UYQ917580 VIM917580 VSI917580 WCE917580 WMA917580 WVW917580 J983116 JK983116 TG983116 ADC983116 AMY983116 AWU983116 BGQ983116 BQM983116 CAI983116 CKE983116 CUA983116 DDW983116 DNS983116 DXO983116 EHK983116 ERG983116 FBC983116 FKY983116 FUU983116 GEQ983116 GOM983116 GYI983116 HIE983116 HSA983116 IBW983116 ILS983116 IVO983116 JFK983116 JPG983116 JZC983116 KIY983116 KSU983116 LCQ983116 LMM983116 LWI983116 MGE983116 MQA983116 MZW983116 NJS983116 NTO983116 ODK983116 ONG983116 OXC983116 PGY983116 PQU983116 QAQ983116 QKM983116 QUI983116 REE983116 ROA983116 RXW983116 SHS983116 SRO983116 TBK983116 TLG983116 TVC983116 UEY983116 UOU983116 UYQ983116 VIM983116 VSI983116 WCE983116 WMA983116 WVW983116 WMD983116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O65612:P65612 JN65612 TJ65612 ADF65612 ANB65612 AWX65612 BGT65612 BQP65612 CAL65612 CKH65612 CUD65612 DDZ65612 DNV65612 DXR65612 EHN65612 ERJ65612 FBF65612 FLB65612 FUX65612 GET65612 GOP65612 GYL65612 HIH65612 HSD65612 IBZ65612 ILV65612 IVR65612 JFN65612 JPJ65612 JZF65612 KJB65612 KSX65612 LCT65612 LMP65612 LWL65612 MGH65612 MQD65612 MZZ65612 NJV65612 NTR65612 ODN65612 ONJ65612 OXF65612 PHB65612 PQX65612 QAT65612 QKP65612 QUL65612 REH65612 ROD65612 RXZ65612 SHV65612 SRR65612 TBN65612 TLJ65612 TVF65612 UFB65612 UOX65612 UYT65612 VIP65612 VSL65612 WCH65612 WMD65612 WVZ65612 O131148:P131148 JN131148 TJ131148 ADF131148 ANB131148 AWX131148 BGT131148 BQP131148 CAL131148 CKH131148 CUD131148 DDZ131148 DNV131148 DXR131148 EHN131148 ERJ131148 FBF131148 FLB131148 FUX131148 GET131148 GOP131148 GYL131148 HIH131148 HSD131148 IBZ131148 ILV131148 IVR131148 JFN131148 JPJ131148 JZF131148 KJB131148 KSX131148 LCT131148 LMP131148 LWL131148 MGH131148 MQD131148 MZZ131148 NJV131148 NTR131148 ODN131148 ONJ131148 OXF131148 PHB131148 PQX131148 QAT131148 QKP131148 QUL131148 REH131148 ROD131148 RXZ131148 SHV131148 SRR131148 TBN131148 TLJ131148 TVF131148 UFB131148 UOX131148 UYT131148 VIP131148 VSL131148 WCH131148 WMD131148 WVZ131148 O196684:P196684 JN196684 TJ196684 ADF196684 ANB196684 AWX196684 BGT196684 BQP196684 CAL196684 CKH196684 CUD196684 DDZ196684 DNV196684 DXR196684 EHN196684 ERJ196684 FBF196684 FLB196684 FUX196684 GET196684 GOP196684 GYL196684 HIH196684 HSD196684 IBZ196684 ILV196684 IVR196684 JFN196684 JPJ196684 JZF196684 KJB196684 KSX196684 LCT196684 LMP196684 LWL196684 MGH196684 MQD196684 MZZ196684 NJV196684 NTR196684 ODN196684 ONJ196684 OXF196684 PHB196684 PQX196684 QAT196684 QKP196684 QUL196684 REH196684 ROD196684 RXZ196684 SHV196684 SRR196684 TBN196684 TLJ196684 TVF196684 UFB196684 UOX196684 UYT196684 VIP196684 VSL196684 WCH196684 WMD196684 WVZ196684 O262220:P262220 JN262220 TJ262220 ADF262220 ANB262220 AWX262220 BGT262220 BQP262220 CAL262220 CKH262220 CUD262220 DDZ262220 DNV262220 DXR262220 EHN262220 ERJ262220 FBF262220 FLB262220 FUX262220 GET262220 GOP262220 GYL262220 HIH262220 HSD262220 IBZ262220 ILV262220 IVR262220 JFN262220 JPJ262220 JZF262220 KJB262220 KSX262220 LCT262220 LMP262220 LWL262220 MGH262220 MQD262220 MZZ262220 NJV262220 NTR262220 ODN262220 ONJ262220 OXF262220 PHB262220 PQX262220 QAT262220 QKP262220 QUL262220 REH262220 ROD262220 RXZ262220 SHV262220 SRR262220 TBN262220 TLJ262220 TVF262220 UFB262220 UOX262220 UYT262220 VIP262220 VSL262220 WCH262220 WMD262220 WVZ262220 O327756:P327756 JN327756 TJ327756 ADF327756 ANB327756 AWX327756 BGT327756 BQP327756 CAL327756 CKH327756 CUD327756 DDZ327756 DNV327756 DXR327756 EHN327756 ERJ327756 FBF327756 FLB327756 FUX327756 GET327756 GOP327756 GYL327756 HIH327756 HSD327756 IBZ327756 ILV327756 IVR327756 JFN327756 JPJ327756 JZF327756 KJB327756 KSX327756 LCT327756 LMP327756 LWL327756 MGH327756 MQD327756 MZZ327756 NJV327756 NTR327756 ODN327756 ONJ327756 OXF327756 PHB327756 PQX327756 QAT327756 QKP327756 QUL327756 REH327756 ROD327756 RXZ327756 SHV327756 SRR327756 TBN327756 TLJ327756 TVF327756 UFB327756 UOX327756 UYT327756 VIP327756 VSL327756 WCH327756 WMD327756 WVZ327756 O393292:P393292 JN393292 TJ393292 ADF393292 ANB393292 AWX393292 BGT393292 BQP393292 CAL393292 CKH393292 CUD393292 DDZ393292 DNV393292 DXR393292 EHN393292 ERJ393292 FBF393292 FLB393292 FUX393292 GET393292 GOP393292 GYL393292 HIH393292 HSD393292 IBZ393292 ILV393292 IVR393292 JFN393292 JPJ393292 JZF393292 KJB393292 KSX393292 LCT393292 LMP393292 LWL393292 MGH393292 MQD393292 MZZ393292 NJV393292 NTR393292 ODN393292 ONJ393292 OXF393292 PHB393292 PQX393292 QAT393292 QKP393292 QUL393292 REH393292 ROD393292 RXZ393292 SHV393292 SRR393292 TBN393292 TLJ393292 TVF393292 UFB393292 UOX393292 UYT393292 VIP393292 VSL393292 WCH393292 WMD393292 WVZ393292 O458828:P458828 JN458828 TJ458828 ADF458828 ANB458828 AWX458828 BGT458828 BQP458828 CAL458828 CKH458828 CUD458828 DDZ458828 DNV458828 DXR458828 EHN458828 ERJ458828 FBF458828 FLB458828 FUX458828 GET458828 GOP458828 GYL458828 HIH458828 HSD458828 IBZ458828 ILV458828 IVR458828 JFN458828 JPJ458828 JZF458828 KJB458828 KSX458828 LCT458828 LMP458828 LWL458828 MGH458828 MQD458828 MZZ458828 NJV458828 NTR458828 ODN458828 ONJ458828 OXF458828 PHB458828 PQX458828 QAT458828 QKP458828 QUL458828 REH458828 ROD458828 RXZ458828 SHV458828 SRR458828 TBN458828 TLJ458828 TVF458828 UFB458828 UOX458828 UYT458828 VIP458828 VSL458828 WCH458828 WMD458828 WVZ458828 O524364:P524364 JN524364 TJ524364 ADF524364 ANB524364 AWX524364 BGT524364 BQP524364 CAL524364 CKH524364 CUD524364 DDZ524364 DNV524364 DXR524364 EHN524364 ERJ524364 FBF524364 FLB524364 FUX524364 GET524364 GOP524364 GYL524364 HIH524364 HSD524364 IBZ524364 ILV524364 IVR524364 JFN524364 JPJ524364 JZF524364 KJB524364 KSX524364 LCT524364 LMP524364 LWL524364 MGH524364 MQD524364 MZZ524364 NJV524364 NTR524364 ODN524364 ONJ524364 OXF524364 PHB524364 PQX524364 QAT524364 QKP524364 QUL524364 REH524364 ROD524364 RXZ524364 SHV524364 SRR524364 TBN524364 TLJ524364 TVF524364 UFB524364 UOX524364 UYT524364 VIP524364 VSL524364 WCH524364 WMD524364 WVZ524364 O589900:P589900 JN589900 TJ589900 ADF589900 ANB589900 AWX589900 BGT589900 BQP589900 CAL589900 CKH589900 CUD589900 DDZ589900 DNV589900 DXR589900 EHN589900 ERJ589900 FBF589900 FLB589900 FUX589900 GET589900 GOP589900 GYL589900 HIH589900 HSD589900 IBZ589900 ILV589900 IVR589900 JFN589900 JPJ589900 JZF589900 KJB589900 KSX589900 LCT589900 LMP589900 LWL589900 MGH589900 MQD589900 MZZ589900 NJV589900 NTR589900 ODN589900 ONJ589900 OXF589900 PHB589900 PQX589900 QAT589900 QKP589900 QUL589900 REH589900 ROD589900 RXZ589900 SHV589900 SRR589900 TBN589900 TLJ589900 TVF589900 UFB589900 UOX589900 UYT589900 VIP589900 VSL589900 WCH589900 WMD589900 WVZ589900 O655436:P655436 JN655436 TJ655436 ADF655436 ANB655436 AWX655436 BGT655436 BQP655436 CAL655436 CKH655436 CUD655436 DDZ655436 DNV655436 DXR655436 EHN655436 ERJ655436 FBF655436 FLB655436 FUX655436 GET655436 GOP655436 GYL655436 HIH655436 HSD655436 IBZ655436 ILV655436 IVR655436 JFN655436 JPJ655436 JZF655436 KJB655436 KSX655436 LCT655436 LMP655436 LWL655436 MGH655436 MQD655436 MZZ655436 NJV655436 NTR655436 ODN655436 ONJ655436 OXF655436 PHB655436 PQX655436 QAT655436 QKP655436 QUL655436 REH655436 ROD655436 RXZ655436 SHV655436 SRR655436 TBN655436 TLJ655436 TVF655436 UFB655436 UOX655436 UYT655436 VIP655436 VSL655436 WCH655436 WMD655436 WVZ655436 O720972:P720972 JN720972 TJ720972 ADF720972 ANB720972 AWX720972 BGT720972 BQP720972 CAL720972 CKH720972 CUD720972 DDZ720972 DNV720972 DXR720972 EHN720972 ERJ720972 FBF720972 FLB720972 FUX720972 GET720972 GOP720972 GYL720972 HIH720972 HSD720972 IBZ720972 ILV720972 IVR720972 JFN720972 JPJ720972 JZF720972 KJB720972 KSX720972 LCT720972 LMP720972 LWL720972 MGH720972 MQD720972 MZZ720972 NJV720972 NTR720972 ODN720972 ONJ720972 OXF720972 PHB720972 PQX720972 QAT720972 QKP720972 QUL720972 REH720972 ROD720972 RXZ720972 SHV720972 SRR720972 TBN720972 TLJ720972 TVF720972 UFB720972 UOX720972 UYT720972 VIP720972 VSL720972 WCH720972 WMD720972 WVZ720972 O786508:P786508 JN786508 TJ786508 ADF786508 ANB786508 AWX786508 BGT786508 BQP786508 CAL786508 CKH786508 CUD786508 DDZ786508 DNV786508 DXR786508 EHN786508 ERJ786508 FBF786508 FLB786508 FUX786508 GET786508 GOP786508 GYL786508 HIH786508 HSD786508 IBZ786508 ILV786508 IVR786508 JFN786508 JPJ786508 JZF786508 KJB786508 KSX786508 LCT786508 LMP786508 LWL786508 MGH786508 MQD786508 MZZ786508 NJV786508 NTR786508 ODN786508 ONJ786508 OXF786508 PHB786508 PQX786508 QAT786508 QKP786508 QUL786508 REH786508 ROD786508 RXZ786508 SHV786508 SRR786508 TBN786508 TLJ786508 TVF786508 UFB786508 UOX786508 UYT786508 VIP786508 VSL786508 WCH786508 WMD786508 WVZ786508 O852044:P852044 JN852044 TJ852044 ADF852044 ANB852044 AWX852044 BGT852044 BQP852044 CAL852044 CKH852044 CUD852044 DDZ852044 DNV852044 DXR852044 EHN852044 ERJ852044 FBF852044 FLB852044 FUX852044 GET852044 GOP852044 GYL852044 HIH852044 HSD852044 IBZ852044 ILV852044 IVR852044 JFN852044 JPJ852044 JZF852044 KJB852044 KSX852044 LCT852044 LMP852044 LWL852044 MGH852044 MQD852044 MZZ852044 NJV852044 NTR852044 ODN852044 ONJ852044 OXF852044 PHB852044 PQX852044 QAT852044 QKP852044 QUL852044 REH852044 ROD852044 RXZ852044 SHV852044 SRR852044 TBN852044 TLJ852044 TVF852044 UFB852044 UOX852044 UYT852044 VIP852044 VSL852044 WCH852044 WMD852044 WVZ852044 O917580:P917580 JN917580 TJ917580 ADF917580 ANB917580 AWX917580 BGT917580 BQP917580 CAL917580 CKH917580 CUD917580 DDZ917580 DNV917580 DXR917580 EHN917580 ERJ917580 FBF917580 FLB917580 FUX917580 GET917580 GOP917580 GYL917580 HIH917580 HSD917580 IBZ917580 ILV917580 IVR917580 JFN917580 JPJ917580 JZF917580 KJB917580 KSX917580 LCT917580 LMP917580 LWL917580 MGH917580 MQD917580 MZZ917580 NJV917580 NTR917580 ODN917580 ONJ917580 OXF917580 PHB917580 PQX917580 QAT917580 QKP917580 QUL917580 REH917580 ROD917580 RXZ917580 SHV917580 SRR917580 TBN917580 TLJ917580 TVF917580 UFB917580 UOX917580 UYT917580 VIP917580 VSL917580 WCH917580 WMD917580 WVZ917580 O983116:P983116 JN983116 TJ983116 ADF983116 ANB983116 AWX983116 BGT983116 BQP983116 CAL983116 CKH983116 CUD983116 DDZ983116 DNV983116 DXR983116 EHN983116 ERJ983116 FBF983116 FLB983116 FUX983116 GET983116 GOP983116 GYL983116 HIH983116 HSD983116 IBZ983116 ILV983116 IVR983116 JFN983116 JPJ983116 JZF983116 KJB983116 KSX983116 LCT983116 LMP983116 LWL983116 MGH983116 MQD983116 MZZ983116 NJV983116 NTR983116 ODN983116 ONJ983116 OXF983116 PHB983116 PQX983116 QAT983116 QKP983116 QUL983116 REH983116 ROD983116 RXZ983116 SHV983116 SRR983116 TBN983116 TLJ983116 TVF983116 UFB983116 UOX983116 UYT983116 VIP983116 VSL983116 WCH983116"/>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賃金の割合」参照）" sqref="WWC983116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U65612 JQ65612 TM65612 ADI65612 ANE65612 AXA65612 BGW65612 BQS65612 CAO65612 CKK65612 CUG65612 DEC65612 DNY65612 DXU65612 EHQ65612 ERM65612 FBI65612 FLE65612 FVA65612 GEW65612 GOS65612 GYO65612 HIK65612 HSG65612 ICC65612 ILY65612 IVU65612 JFQ65612 JPM65612 JZI65612 KJE65612 KTA65612 LCW65612 LMS65612 LWO65612 MGK65612 MQG65612 NAC65612 NJY65612 NTU65612 ODQ65612 ONM65612 OXI65612 PHE65612 PRA65612 QAW65612 QKS65612 QUO65612 REK65612 ROG65612 RYC65612 SHY65612 SRU65612 TBQ65612 TLM65612 TVI65612 UFE65612 UPA65612 UYW65612 VIS65612 VSO65612 WCK65612 WMG65612 WWC65612 U131148 JQ131148 TM131148 ADI131148 ANE131148 AXA131148 BGW131148 BQS131148 CAO131148 CKK131148 CUG131148 DEC131148 DNY131148 DXU131148 EHQ131148 ERM131148 FBI131148 FLE131148 FVA131148 GEW131148 GOS131148 GYO131148 HIK131148 HSG131148 ICC131148 ILY131148 IVU131148 JFQ131148 JPM131148 JZI131148 KJE131148 KTA131148 LCW131148 LMS131148 LWO131148 MGK131148 MQG131148 NAC131148 NJY131148 NTU131148 ODQ131148 ONM131148 OXI131148 PHE131148 PRA131148 QAW131148 QKS131148 QUO131148 REK131148 ROG131148 RYC131148 SHY131148 SRU131148 TBQ131148 TLM131148 TVI131148 UFE131148 UPA131148 UYW131148 VIS131148 VSO131148 WCK131148 WMG131148 WWC131148 U196684 JQ196684 TM196684 ADI196684 ANE196684 AXA196684 BGW196684 BQS196684 CAO196684 CKK196684 CUG196684 DEC196684 DNY196684 DXU196684 EHQ196684 ERM196684 FBI196684 FLE196684 FVA196684 GEW196684 GOS196684 GYO196684 HIK196684 HSG196684 ICC196684 ILY196684 IVU196684 JFQ196684 JPM196684 JZI196684 KJE196684 KTA196684 LCW196684 LMS196684 LWO196684 MGK196684 MQG196684 NAC196684 NJY196684 NTU196684 ODQ196684 ONM196684 OXI196684 PHE196684 PRA196684 QAW196684 QKS196684 QUO196684 REK196684 ROG196684 RYC196684 SHY196684 SRU196684 TBQ196684 TLM196684 TVI196684 UFE196684 UPA196684 UYW196684 VIS196684 VSO196684 WCK196684 WMG196684 WWC196684 U262220 JQ262220 TM262220 ADI262220 ANE262220 AXA262220 BGW262220 BQS262220 CAO262220 CKK262220 CUG262220 DEC262220 DNY262220 DXU262220 EHQ262220 ERM262220 FBI262220 FLE262220 FVA262220 GEW262220 GOS262220 GYO262220 HIK262220 HSG262220 ICC262220 ILY262220 IVU262220 JFQ262220 JPM262220 JZI262220 KJE262220 KTA262220 LCW262220 LMS262220 LWO262220 MGK262220 MQG262220 NAC262220 NJY262220 NTU262220 ODQ262220 ONM262220 OXI262220 PHE262220 PRA262220 QAW262220 QKS262220 QUO262220 REK262220 ROG262220 RYC262220 SHY262220 SRU262220 TBQ262220 TLM262220 TVI262220 UFE262220 UPA262220 UYW262220 VIS262220 VSO262220 WCK262220 WMG262220 WWC262220 U327756 JQ327756 TM327756 ADI327756 ANE327756 AXA327756 BGW327756 BQS327756 CAO327756 CKK327756 CUG327756 DEC327756 DNY327756 DXU327756 EHQ327756 ERM327756 FBI327756 FLE327756 FVA327756 GEW327756 GOS327756 GYO327756 HIK327756 HSG327756 ICC327756 ILY327756 IVU327756 JFQ327756 JPM327756 JZI327756 KJE327756 KTA327756 LCW327756 LMS327756 LWO327756 MGK327756 MQG327756 NAC327756 NJY327756 NTU327756 ODQ327756 ONM327756 OXI327756 PHE327756 PRA327756 QAW327756 QKS327756 QUO327756 REK327756 ROG327756 RYC327756 SHY327756 SRU327756 TBQ327756 TLM327756 TVI327756 UFE327756 UPA327756 UYW327756 VIS327756 VSO327756 WCK327756 WMG327756 WWC327756 U393292 JQ393292 TM393292 ADI393292 ANE393292 AXA393292 BGW393292 BQS393292 CAO393292 CKK393292 CUG393292 DEC393292 DNY393292 DXU393292 EHQ393292 ERM393292 FBI393292 FLE393292 FVA393292 GEW393292 GOS393292 GYO393292 HIK393292 HSG393292 ICC393292 ILY393292 IVU393292 JFQ393292 JPM393292 JZI393292 KJE393292 KTA393292 LCW393292 LMS393292 LWO393292 MGK393292 MQG393292 NAC393292 NJY393292 NTU393292 ODQ393292 ONM393292 OXI393292 PHE393292 PRA393292 QAW393292 QKS393292 QUO393292 REK393292 ROG393292 RYC393292 SHY393292 SRU393292 TBQ393292 TLM393292 TVI393292 UFE393292 UPA393292 UYW393292 VIS393292 VSO393292 WCK393292 WMG393292 WWC393292 U458828 JQ458828 TM458828 ADI458828 ANE458828 AXA458828 BGW458828 BQS458828 CAO458828 CKK458828 CUG458828 DEC458828 DNY458828 DXU458828 EHQ458828 ERM458828 FBI458828 FLE458828 FVA458828 GEW458828 GOS458828 GYO458828 HIK458828 HSG458828 ICC458828 ILY458828 IVU458828 JFQ458828 JPM458828 JZI458828 KJE458828 KTA458828 LCW458828 LMS458828 LWO458828 MGK458828 MQG458828 NAC458828 NJY458828 NTU458828 ODQ458828 ONM458828 OXI458828 PHE458828 PRA458828 QAW458828 QKS458828 QUO458828 REK458828 ROG458828 RYC458828 SHY458828 SRU458828 TBQ458828 TLM458828 TVI458828 UFE458828 UPA458828 UYW458828 VIS458828 VSO458828 WCK458828 WMG458828 WWC458828 U524364 JQ524364 TM524364 ADI524364 ANE524364 AXA524364 BGW524364 BQS524364 CAO524364 CKK524364 CUG524364 DEC524364 DNY524364 DXU524364 EHQ524364 ERM524364 FBI524364 FLE524364 FVA524364 GEW524364 GOS524364 GYO524364 HIK524364 HSG524364 ICC524364 ILY524364 IVU524364 JFQ524364 JPM524364 JZI524364 KJE524364 KTA524364 LCW524364 LMS524364 LWO524364 MGK524364 MQG524364 NAC524364 NJY524364 NTU524364 ODQ524364 ONM524364 OXI524364 PHE524364 PRA524364 QAW524364 QKS524364 QUO524364 REK524364 ROG524364 RYC524364 SHY524364 SRU524364 TBQ524364 TLM524364 TVI524364 UFE524364 UPA524364 UYW524364 VIS524364 VSO524364 WCK524364 WMG524364 WWC524364 U589900 JQ589900 TM589900 ADI589900 ANE589900 AXA589900 BGW589900 BQS589900 CAO589900 CKK589900 CUG589900 DEC589900 DNY589900 DXU589900 EHQ589900 ERM589900 FBI589900 FLE589900 FVA589900 GEW589900 GOS589900 GYO589900 HIK589900 HSG589900 ICC589900 ILY589900 IVU589900 JFQ589900 JPM589900 JZI589900 KJE589900 KTA589900 LCW589900 LMS589900 LWO589900 MGK589900 MQG589900 NAC589900 NJY589900 NTU589900 ODQ589900 ONM589900 OXI589900 PHE589900 PRA589900 QAW589900 QKS589900 QUO589900 REK589900 ROG589900 RYC589900 SHY589900 SRU589900 TBQ589900 TLM589900 TVI589900 UFE589900 UPA589900 UYW589900 VIS589900 VSO589900 WCK589900 WMG589900 WWC589900 U655436 JQ655436 TM655436 ADI655436 ANE655436 AXA655436 BGW655436 BQS655436 CAO655436 CKK655436 CUG655436 DEC655436 DNY655436 DXU655436 EHQ655436 ERM655436 FBI655436 FLE655436 FVA655436 GEW655436 GOS655436 GYO655436 HIK655436 HSG655436 ICC655436 ILY655436 IVU655436 JFQ655436 JPM655436 JZI655436 KJE655436 KTA655436 LCW655436 LMS655436 LWO655436 MGK655436 MQG655436 NAC655436 NJY655436 NTU655436 ODQ655436 ONM655436 OXI655436 PHE655436 PRA655436 QAW655436 QKS655436 QUO655436 REK655436 ROG655436 RYC655436 SHY655436 SRU655436 TBQ655436 TLM655436 TVI655436 UFE655436 UPA655436 UYW655436 VIS655436 VSO655436 WCK655436 WMG655436 WWC655436 U720972 JQ720972 TM720972 ADI720972 ANE720972 AXA720972 BGW720972 BQS720972 CAO720972 CKK720972 CUG720972 DEC720972 DNY720972 DXU720972 EHQ720972 ERM720972 FBI720972 FLE720972 FVA720972 GEW720972 GOS720972 GYO720972 HIK720972 HSG720972 ICC720972 ILY720972 IVU720972 JFQ720972 JPM720972 JZI720972 KJE720972 KTA720972 LCW720972 LMS720972 LWO720972 MGK720972 MQG720972 NAC720972 NJY720972 NTU720972 ODQ720972 ONM720972 OXI720972 PHE720972 PRA720972 QAW720972 QKS720972 QUO720972 REK720972 ROG720972 RYC720972 SHY720972 SRU720972 TBQ720972 TLM720972 TVI720972 UFE720972 UPA720972 UYW720972 VIS720972 VSO720972 WCK720972 WMG720972 WWC720972 U786508 JQ786508 TM786508 ADI786508 ANE786508 AXA786508 BGW786508 BQS786508 CAO786508 CKK786508 CUG786508 DEC786508 DNY786508 DXU786508 EHQ786508 ERM786508 FBI786508 FLE786508 FVA786508 GEW786508 GOS786508 GYO786508 HIK786508 HSG786508 ICC786508 ILY786508 IVU786508 JFQ786508 JPM786508 JZI786508 KJE786508 KTA786508 LCW786508 LMS786508 LWO786508 MGK786508 MQG786508 NAC786508 NJY786508 NTU786508 ODQ786508 ONM786508 OXI786508 PHE786508 PRA786508 QAW786508 QKS786508 QUO786508 REK786508 ROG786508 RYC786508 SHY786508 SRU786508 TBQ786508 TLM786508 TVI786508 UFE786508 UPA786508 UYW786508 VIS786508 VSO786508 WCK786508 WMG786508 WWC786508 U852044 JQ852044 TM852044 ADI852044 ANE852044 AXA852044 BGW852044 BQS852044 CAO852044 CKK852044 CUG852044 DEC852044 DNY852044 DXU852044 EHQ852044 ERM852044 FBI852044 FLE852044 FVA852044 GEW852044 GOS852044 GYO852044 HIK852044 HSG852044 ICC852044 ILY852044 IVU852044 JFQ852044 JPM852044 JZI852044 KJE852044 KTA852044 LCW852044 LMS852044 LWO852044 MGK852044 MQG852044 NAC852044 NJY852044 NTU852044 ODQ852044 ONM852044 OXI852044 PHE852044 PRA852044 QAW852044 QKS852044 QUO852044 REK852044 ROG852044 RYC852044 SHY852044 SRU852044 TBQ852044 TLM852044 TVI852044 UFE852044 UPA852044 UYW852044 VIS852044 VSO852044 WCK852044 WMG852044 WWC852044 U917580 JQ917580 TM917580 ADI917580 ANE917580 AXA917580 BGW917580 BQS917580 CAO917580 CKK917580 CUG917580 DEC917580 DNY917580 DXU917580 EHQ917580 ERM917580 FBI917580 FLE917580 FVA917580 GEW917580 GOS917580 GYO917580 HIK917580 HSG917580 ICC917580 ILY917580 IVU917580 JFQ917580 JPM917580 JZI917580 KJE917580 KTA917580 LCW917580 LMS917580 LWO917580 MGK917580 MQG917580 NAC917580 NJY917580 NTU917580 ODQ917580 ONM917580 OXI917580 PHE917580 PRA917580 QAW917580 QKS917580 QUO917580 REK917580 ROG917580 RYC917580 SHY917580 SRU917580 TBQ917580 TLM917580 TVI917580 UFE917580 UPA917580 UYW917580 VIS917580 VSO917580 WCK917580 WMG917580 WWC917580 U983116 JQ983116 TM983116 ADI983116 ANE983116 AXA983116 BGW983116 BQS983116 CAO983116 CKK983116 CUG983116 DEC983116 DNY983116 DXU983116 EHQ983116 ERM983116 FBI983116 FLE983116 FVA983116 GEW983116 GOS983116 GYO983116 HIK983116 HSG983116 ICC983116 ILY983116 IVU983116 JFQ983116 JPM983116 JZI983116 KJE983116 KTA983116 LCW983116 LMS983116 LWO983116 MGK983116 MQG983116 NAC983116 NJY983116 NTU983116 ODQ983116 ONM983116 OXI983116 PHE983116 PRA983116 QAW983116 QKS983116 QUO983116 REK983116 ROG983116 RYC983116 SHY983116 SRU983116 TBQ983116 TLM983116 TVI983116 UFE983116 UPA983116 UYW983116 VIS983116 VSO983116 WCK983116 WMG983116"/>
    <dataValidation type="list" allowBlank="1" showInputMessage="1" showErrorMessage="1" sqref="WVW983117:WVZ983117 JK28:JN28 TG28:TJ28 ADC28:ADF28 AMY28:ANB28 AWU28:AWX28 BGQ28:BGT28 BQM28:BQP28 CAI28:CAL28 CKE28:CKH28 CUA28:CUD28 DDW28:DDZ28 DNS28:DNV28 DXO28:DXR28 EHK28:EHN28 ERG28:ERJ28 FBC28:FBF28 FKY28:FLB28 FUU28:FUX28 GEQ28:GET28 GOM28:GOP28 GYI28:GYL28 HIE28:HIH28 HSA28:HSD28 IBW28:IBZ28 ILS28:ILV28 IVO28:IVR28 JFK28:JFN28 JPG28:JPJ28 JZC28:JZF28 KIY28:KJB28 KSU28:KSX28 LCQ28:LCT28 LMM28:LMP28 LWI28:LWL28 MGE28:MGH28 MQA28:MQD28 MZW28:MZZ28 NJS28:NJV28 NTO28:NTR28 ODK28:ODN28 ONG28:ONJ28 OXC28:OXF28 PGY28:PHB28 PQU28:PQX28 QAQ28:QAT28 QKM28:QKP28 QUI28:QUL28 REE28:REH28 ROA28:ROD28 RXW28:RXZ28 SHS28:SHV28 SRO28:SRR28 TBK28:TBN28 TLG28:TLJ28 TVC28:TVF28 UEY28:UFB28 UOU28:UOX28 UYQ28:UYT28 VIM28:VIP28 VSI28:VSL28 WCE28:WCH28 WMA28:WMD28 WVW28:WVZ28 J65613:P65613 JK65613:JN65613 TG65613:TJ65613 ADC65613:ADF65613 AMY65613:ANB65613 AWU65613:AWX65613 BGQ65613:BGT65613 BQM65613:BQP65613 CAI65613:CAL65613 CKE65613:CKH65613 CUA65613:CUD65613 DDW65613:DDZ65613 DNS65613:DNV65613 DXO65613:DXR65613 EHK65613:EHN65613 ERG65613:ERJ65613 FBC65613:FBF65613 FKY65613:FLB65613 FUU65613:FUX65613 GEQ65613:GET65613 GOM65613:GOP65613 GYI65613:GYL65613 HIE65613:HIH65613 HSA65613:HSD65613 IBW65613:IBZ65613 ILS65613:ILV65613 IVO65613:IVR65613 JFK65613:JFN65613 JPG65613:JPJ65613 JZC65613:JZF65613 KIY65613:KJB65613 KSU65613:KSX65613 LCQ65613:LCT65613 LMM65613:LMP65613 LWI65613:LWL65613 MGE65613:MGH65613 MQA65613:MQD65613 MZW65613:MZZ65613 NJS65613:NJV65613 NTO65613:NTR65613 ODK65613:ODN65613 ONG65613:ONJ65613 OXC65613:OXF65613 PGY65613:PHB65613 PQU65613:PQX65613 QAQ65613:QAT65613 QKM65613:QKP65613 QUI65613:QUL65613 REE65613:REH65613 ROA65613:ROD65613 RXW65613:RXZ65613 SHS65613:SHV65613 SRO65613:SRR65613 TBK65613:TBN65613 TLG65613:TLJ65613 TVC65613:TVF65613 UEY65613:UFB65613 UOU65613:UOX65613 UYQ65613:UYT65613 VIM65613:VIP65613 VSI65613:VSL65613 WCE65613:WCH65613 WMA65613:WMD65613 WVW65613:WVZ65613 J131149:P131149 JK131149:JN131149 TG131149:TJ131149 ADC131149:ADF131149 AMY131149:ANB131149 AWU131149:AWX131149 BGQ131149:BGT131149 BQM131149:BQP131149 CAI131149:CAL131149 CKE131149:CKH131149 CUA131149:CUD131149 DDW131149:DDZ131149 DNS131149:DNV131149 DXO131149:DXR131149 EHK131149:EHN131149 ERG131149:ERJ131149 FBC131149:FBF131149 FKY131149:FLB131149 FUU131149:FUX131149 GEQ131149:GET131149 GOM131149:GOP131149 GYI131149:GYL131149 HIE131149:HIH131149 HSA131149:HSD131149 IBW131149:IBZ131149 ILS131149:ILV131149 IVO131149:IVR131149 JFK131149:JFN131149 JPG131149:JPJ131149 JZC131149:JZF131149 KIY131149:KJB131149 KSU131149:KSX131149 LCQ131149:LCT131149 LMM131149:LMP131149 LWI131149:LWL131149 MGE131149:MGH131149 MQA131149:MQD131149 MZW131149:MZZ131149 NJS131149:NJV131149 NTO131149:NTR131149 ODK131149:ODN131149 ONG131149:ONJ131149 OXC131149:OXF131149 PGY131149:PHB131149 PQU131149:PQX131149 QAQ131149:QAT131149 QKM131149:QKP131149 QUI131149:QUL131149 REE131149:REH131149 ROA131149:ROD131149 RXW131149:RXZ131149 SHS131149:SHV131149 SRO131149:SRR131149 TBK131149:TBN131149 TLG131149:TLJ131149 TVC131149:TVF131149 UEY131149:UFB131149 UOU131149:UOX131149 UYQ131149:UYT131149 VIM131149:VIP131149 VSI131149:VSL131149 WCE131149:WCH131149 WMA131149:WMD131149 WVW131149:WVZ131149 J196685:P196685 JK196685:JN196685 TG196685:TJ196685 ADC196685:ADF196685 AMY196685:ANB196685 AWU196685:AWX196685 BGQ196685:BGT196685 BQM196685:BQP196685 CAI196685:CAL196685 CKE196685:CKH196685 CUA196685:CUD196685 DDW196685:DDZ196685 DNS196685:DNV196685 DXO196685:DXR196685 EHK196685:EHN196685 ERG196685:ERJ196685 FBC196685:FBF196685 FKY196685:FLB196685 FUU196685:FUX196685 GEQ196685:GET196685 GOM196685:GOP196685 GYI196685:GYL196685 HIE196685:HIH196685 HSA196685:HSD196685 IBW196685:IBZ196685 ILS196685:ILV196685 IVO196685:IVR196685 JFK196685:JFN196685 JPG196685:JPJ196685 JZC196685:JZF196685 KIY196685:KJB196685 KSU196685:KSX196685 LCQ196685:LCT196685 LMM196685:LMP196685 LWI196685:LWL196685 MGE196685:MGH196685 MQA196685:MQD196685 MZW196685:MZZ196685 NJS196685:NJV196685 NTO196685:NTR196685 ODK196685:ODN196685 ONG196685:ONJ196685 OXC196685:OXF196685 PGY196685:PHB196685 PQU196685:PQX196685 QAQ196685:QAT196685 QKM196685:QKP196685 QUI196685:QUL196685 REE196685:REH196685 ROA196685:ROD196685 RXW196685:RXZ196685 SHS196685:SHV196685 SRO196685:SRR196685 TBK196685:TBN196685 TLG196685:TLJ196685 TVC196685:TVF196685 UEY196685:UFB196685 UOU196685:UOX196685 UYQ196685:UYT196685 VIM196685:VIP196685 VSI196685:VSL196685 WCE196685:WCH196685 WMA196685:WMD196685 WVW196685:WVZ196685 J262221:P262221 JK262221:JN262221 TG262221:TJ262221 ADC262221:ADF262221 AMY262221:ANB262221 AWU262221:AWX262221 BGQ262221:BGT262221 BQM262221:BQP262221 CAI262221:CAL262221 CKE262221:CKH262221 CUA262221:CUD262221 DDW262221:DDZ262221 DNS262221:DNV262221 DXO262221:DXR262221 EHK262221:EHN262221 ERG262221:ERJ262221 FBC262221:FBF262221 FKY262221:FLB262221 FUU262221:FUX262221 GEQ262221:GET262221 GOM262221:GOP262221 GYI262221:GYL262221 HIE262221:HIH262221 HSA262221:HSD262221 IBW262221:IBZ262221 ILS262221:ILV262221 IVO262221:IVR262221 JFK262221:JFN262221 JPG262221:JPJ262221 JZC262221:JZF262221 KIY262221:KJB262221 KSU262221:KSX262221 LCQ262221:LCT262221 LMM262221:LMP262221 LWI262221:LWL262221 MGE262221:MGH262221 MQA262221:MQD262221 MZW262221:MZZ262221 NJS262221:NJV262221 NTO262221:NTR262221 ODK262221:ODN262221 ONG262221:ONJ262221 OXC262221:OXF262221 PGY262221:PHB262221 PQU262221:PQX262221 QAQ262221:QAT262221 QKM262221:QKP262221 QUI262221:QUL262221 REE262221:REH262221 ROA262221:ROD262221 RXW262221:RXZ262221 SHS262221:SHV262221 SRO262221:SRR262221 TBK262221:TBN262221 TLG262221:TLJ262221 TVC262221:TVF262221 UEY262221:UFB262221 UOU262221:UOX262221 UYQ262221:UYT262221 VIM262221:VIP262221 VSI262221:VSL262221 WCE262221:WCH262221 WMA262221:WMD262221 WVW262221:WVZ262221 J327757:P327757 JK327757:JN327757 TG327757:TJ327757 ADC327757:ADF327757 AMY327757:ANB327757 AWU327757:AWX327757 BGQ327757:BGT327757 BQM327757:BQP327757 CAI327757:CAL327757 CKE327757:CKH327757 CUA327757:CUD327757 DDW327757:DDZ327757 DNS327757:DNV327757 DXO327757:DXR327757 EHK327757:EHN327757 ERG327757:ERJ327757 FBC327757:FBF327757 FKY327757:FLB327757 FUU327757:FUX327757 GEQ327757:GET327757 GOM327757:GOP327757 GYI327757:GYL327757 HIE327757:HIH327757 HSA327757:HSD327757 IBW327757:IBZ327757 ILS327757:ILV327757 IVO327757:IVR327757 JFK327757:JFN327757 JPG327757:JPJ327757 JZC327757:JZF327757 KIY327757:KJB327757 KSU327757:KSX327757 LCQ327757:LCT327757 LMM327757:LMP327757 LWI327757:LWL327757 MGE327757:MGH327757 MQA327757:MQD327757 MZW327757:MZZ327757 NJS327757:NJV327757 NTO327757:NTR327757 ODK327757:ODN327757 ONG327757:ONJ327757 OXC327757:OXF327757 PGY327757:PHB327757 PQU327757:PQX327757 QAQ327757:QAT327757 QKM327757:QKP327757 QUI327757:QUL327757 REE327757:REH327757 ROA327757:ROD327757 RXW327757:RXZ327757 SHS327757:SHV327757 SRO327757:SRR327757 TBK327757:TBN327757 TLG327757:TLJ327757 TVC327757:TVF327757 UEY327757:UFB327757 UOU327757:UOX327757 UYQ327757:UYT327757 VIM327757:VIP327757 VSI327757:VSL327757 WCE327757:WCH327757 WMA327757:WMD327757 WVW327757:WVZ327757 J393293:P393293 JK393293:JN393293 TG393293:TJ393293 ADC393293:ADF393293 AMY393293:ANB393293 AWU393293:AWX393293 BGQ393293:BGT393293 BQM393293:BQP393293 CAI393293:CAL393293 CKE393293:CKH393293 CUA393293:CUD393293 DDW393293:DDZ393293 DNS393293:DNV393293 DXO393293:DXR393293 EHK393293:EHN393293 ERG393293:ERJ393293 FBC393293:FBF393293 FKY393293:FLB393293 FUU393293:FUX393293 GEQ393293:GET393293 GOM393293:GOP393293 GYI393293:GYL393293 HIE393293:HIH393293 HSA393293:HSD393293 IBW393293:IBZ393293 ILS393293:ILV393293 IVO393293:IVR393293 JFK393293:JFN393293 JPG393293:JPJ393293 JZC393293:JZF393293 KIY393293:KJB393293 KSU393293:KSX393293 LCQ393293:LCT393293 LMM393293:LMP393293 LWI393293:LWL393293 MGE393293:MGH393293 MQA393293:MQD393293 MZW393293:MZZ393293 NJS393293:NJV393293 NTO393293:NTR393293 ODK393293:ODN393293 ONG393293:ONJ393293 OXC393293:OXF393293 PGY393293:PHB393293 PQU393293:PQX393293 QAQ393293:QAT393293 QKM393293:QKP393293 QUI393293:QUL393293 REE393293:REH393293 ROA393293:ROD393293 RXW393293:RXZ393293 SHS393293:SHV393293 SRO393293:SRR393293 TBK393293:TBN393293 TLG393293:TLJ393293 TVC393293:TVF393293 UEY393293:UFB393293 UOU393293:UOX393293 UYQ393293:UYT393293 VIM393293:VIP393293 VSI393293:VSL393293 WCE393293:WCH393293 WMA393293:WMD393293 WVW393293:WVZ393293 J458829:P458829 JK458829:JN458829 TG458829:TJ458829 ADC458829:ADF458829 AMY458829:ANB458829 AWU458829:AWX458829 BGQ458829:BGT458829 BQM458829:BQP458829 CAI458829:CAL458829 CKE458829:CKH458829 CUA458829:CUD458829 DDW458829:DDZ458829 DNS458829:DNV458829 DXO458829:DXR458829 EHK458829:EHN458829 ERG458829:ERJ458829 FBC458829:FBF458829 FKY458829:FLB458829 FUU458829:FUX458829 GEQ458829:GET458829 GOM458829:GOP458829 GYI458829:GYL458829 HIE458829:HIH458829 HSA458829:HSD458829 IBW458829:IBZ458829 ILS458829:ILV458829 IVO458829:IVR458829 JFK458829:JFN458829 JPG458829:JPJ458829 JZC458829:JZF458829 KIY458829:KJB458829 KSU458829:KSX458829 LCQ458829:LCT458829 LMM458829:LMP458829 LWI458829:LWL458829 MGE458829:MGH458829 MQA458829:MQD458829 MZW458829:MZZ458829 NJS458829:NJV458829 NTO458829:NTR458829 ODK458829:ODN458829 ONG458829:ONJ458829 OXC458829:OXF458829 PGY458829:PHB458829 PQU458829:PQX458829 QAQ458829:QAT458829 QKM458829:QKP458829 QUI458829:QUL458829 REE458829:REH458829 ROA458829:ROD458829 RXW458829:RXZ458829 SHS458829:SHV458829 SRO458829:SRR458829 TBK458829:TBN458829 TLG458829:TLJ458829 TVC458829:TVF458829 UEY458829:UFB458829 UOU458829:UOX458829 UYQ458829:UYT458829 VIM458829:VIP458829 VSI458829:VSL458829 WCE458829:WCH458829 WMA458829:WMD458829 WVW458829:WVZ458829 J524365:P524365 JK524365:JN524365 TG524365:TJ524365 ADC524365:ADF524365 AMY524365:ANB524365 AWU524365:AWX524365 BGQ524365:BGT524365 BQM524365:BQP524365 CAI524365:CAL524365 CKE524365:CKH524365 CUA524365:CUD524365 DDW524365:DDZ524365 DNS524365:DNV524365 DXO524365:DXR524365 EHK524365:EHN524365 ERG524365:ERJ524365 FBC524365:FBF524365 FKY524365:FLB524365 FUU524365:FUX524365 GEQ524365:GET524365 GOM524365:GOP524365 GYI524365:GYL524365 HIE524365:HIH524365 HSA524365:HSD524365 IBW524365:IBZ524365 ILS524365:ILV524365 IVO524365:IVR524365 JFK524365:JFN524365 JPG524365:JPJ524365 JZC524365:JZF524365 KIY524365:KJB524365 KSU524365:KSX524365 LCQ524365:LCT524365 LMM524365:LMP524365 LWI524365:LWL524365 MGE524365:MGH524365 MQA524365:MQD524365 MZW524365:MZZ524365 NJS524365:NJV524365 NTO524365:NTR524365 ODK524365:ODN524365 ONG524365:ONJ524365 OXC524365:OXF524365 PGY524365:PHB524365 PQU524365:PQX524365 QAQ524365:QAT524365 QKM524365:QKP524365 QUI524365:QUL524365 REE524365:REH524365 ROA524365:ROD524365 RXW524365:RXZ524365 SHS524365:SHV524365 SRO524365:SRR524365 TBK524365:TBN524365 TLG524365:TLJ524365 TVC524365:TVF524365 UEY524365:UFB524365 UOU524365:UOX524365 UYQ524365:UYT524365 VIM524365:VIP524365 VSI524365:VSL524365 WCE524365:WCH524365 WMA524365:WMD524365 WVW524365:WVZ524365 J589901:P589901 JK589901:JN589901 TG589901:TJ589901 ADC589901:ADF589901 AMY589901:ANB589901 AWU589901:AWX589901 BGQ589901:BGT589901 BQM589901:BQP589901 CAI589901:CAL589901 CKE589901:CKH589901 CUA589901:CUD589901 DDW589901:DDZ589901 DNS589901:DNV589901 DXO589901:DXR589901 EHK589901:EHN589901 ERG589901:ERJ589901 FBC589901:FBF589901 FKY589901:FLB589901 FUU589901:FUX589901 GEQ589901:GET589901 GOM589901:GOP589901 GYI589901:GYL589901 HIE589901:HIH589901 HSA589901:HSD589901 IBW589901:IBZ589901 ILS589901:ILV589901 IVO589901:IVR589901 JFK589901:JFN589901 JPG589901:JPJ589901 JZC589901:JZF589901 KIY589901:KJB589901 KSU589901:KSX589901 LCQ589901:LCT589901 LMM589901:LMP589901 LWI589901:LWL589901 MGE589901:MGH589901 MQA589901:MQD589901 MZW589901:MZZ589901 NJS589901:NJV589901 NTO589901:NTR589901 ODK589901:ODN589901 ONG589901:ONJ589901 OXC589901:OXF589901 PGY589901:PHB589901 PQU589901:PQX589901 QAQ589901:QAT589901 QKM589901:QKP589901 QUI589901:QUL589901 REE589901:REH589901 ROA589901:ROD589901 RXW589901:RXZ589901 SHS589901:SHV589901 SRO589901:SRR589901 TBK589901:TBN589901 TLG589901:TLJ589901 TVC589901:TVF589901 UEY589901:UFB589901 UOU589901:UOX589901 UYQ589901:UYT589901 VIM589901:VIP589901 VSI589901:VSL589901 WCE589901:WCH589901 WMA589901:WMD589901 WVW589901:WVZ589901 J655437:P655437 JK655437:JN655437 TG655437:TJ655437 ADC655437:ADF655437 AMY655437:ANB655437 AWU655437:AWX655437 BGQ655437:BGT655437 BQM655437:BQP655437 CAI655437:CAL655437 CKE655437:CKH655437 CUA655437:CUD655437 DDW655437:DDZ655437 DNS655437:DNV655437 DXO655437:DXR655437 EHK655437:EHN655437 ERG655437:ERJ655437 FBC655437:FBF655437 FKY655437:FLB655437 FUU655437:FUX655437 GEQ655437:GET655437 GOM655437:GOP655437 GYI655437:GYL655437 HIE655437:HIH655437 HSA655437:HSD655437 IBW655437:IBZ655437 ILS655437:ILV655437 IVO655437:IVR655437 JFK655437:JFN655437 JPG655437:JPJ655437 JZC655437:JZF655437 KIY655437:KJB655437 KSU655437:KSX655437 LCQ655437:LCT655437 LMM655437:LMP655437 LWI655437:LWL655437 MGE655437:MGH655437 MQA655437:MQD655437 MZW655437:MZZ655437 NJS655437:NJV655437 NTO655437:NTR655437 ODK655437:ODN655437 ONG655437:ONJ655437 OXC655437:OXF655437 PGY655437:PHB655437 PQU655437:PQX655437 QAQ655437:QAT655437 QKM655437:QKP655437 QUI655437:QUL655437 REE655437:REH655437 ROA655437:ROD655437 RXW655437:RXZ655437 SHS655437:SHV655437 SRO655437:SRR655437 TBK655437:TBN655437 TLG655437:TLJ655437 TVC655437:TVF655437 UEY655437:UFB655437 UOU655437:UOX655437 UYQ655437:UYT655437 VIM655437:VIP655437 VSI655437:VSL655437 WCE655437:WCH655437 WMA655437:WMD655437 WVW655437:WVZ655437 J720973:P720973 JK720973:JN720973 TG720973:TJ720973 ADC720973:ADF720973 AMY720973:ANB720973 AWU720973:AWX720973 BGQ720973:BGT720973 BQM720973:BQP720973 CAI720973:CAL720973 CKE720973:CKH720973 CUA720973:CUD720973 DDW720973:DDZ720973 DNS720973:DNV720973 DXO720973:DXR720973 EHK720973:EHN720973 ERG720973:ERJ720973 FBC720973:FBF720973 FKY720973:FLB720973 FUU720973:FUX720973 GEQ720973:GET720973 GOM720973:GOP720973 GYI720973:GYL720973 HIE720973:HIH720973 HSA720973:HSD720973 IBW720973:IBZ720973 ILS720973:ILV720973 IVO720973:IVR720973 JFK720973:JFN720973 JPG720973:JPJ720973 JZC720973:JZF720973 KIY720973:KJB720973 KSU720973:KSX720973 LCQ720973:LCT720973 LMM720973:LMP720973 LWI720973:LWL720973 MGE720973:MGH720973 MQA720973:MQD720973 MZW720973:MZZ720973 NJS720973:NJV720973 NTO720973:NTR720973 ODK720973:ODN720973 ONG720973:ONJ720973 OXC720973:OXF720973 PGY720973:PHB720973 PQU720973:PQX720973 QAQ720973:QAT720973 QKM720973:QKP720973 QUI720973:QUL720973 REE720973:REH720973 ROA720973:ROD720973 RXW720973:RXZ720973 SHS720973:SHV720973 SRO720973:SRR720973 TBK720973:TBN720973 TLG720973:TLJ720973 TVC720973:TVF720973 UEY720973:UFB720973 UOU720973:UOX720973 UYQ720973:UYT720973 VIM720973:VIP720973 VSI720973:VSL720973 WCE720973:WCH720973 WMA720973:WMD720973 WVW720973:WVZ720973 J786509:P786509 JK786509:JN786509 TG786509:TJ786509 ADC786509:ADF786509 AMY786509:ANB786509 AWU786509:AWX786509 BGQ786509:BGT786509 BQM786509:BQP786509 CAI786509:CAL786509 CKE786509:CKH786509 CUA786509:CUD786509 DDW786509:DDZ786509 DNS786509:DNV786509 DXO786509:DXR786509 EHK786509:EHN786509 ERG786509:ERJ786509 FBC786509:FBF786509 FKY786509:FLB786509 FUU786509:FUX786509 GEQ786509:GET786509 GOM786509:GOP786509 GYI786509:GYL786509 HIE786509:HIH786509 HSA786509:HSD786509 IBW786509:IBZ786509 ILS786509:ILV786509 IVO786509:IVR786509 JFK786509:JFN786509 JPG786509:JPJ786509 JZC786509:JZF786509 KIY786509:KJB786509 KSU786509:KSX786509 LCQ786509:LCT786509 LMM786509:LMP786509 LWI786509:LWL786509 MGE786509:MGH786509 MQA786509:MQD786509 MZW786509:MZZ786509 NJS786509:NJV786509 NTO786509:NTR786509 ODK786509:ODN786509 ONG786509:ONJ786509 OXC786509:OXF786509 PGY786509:PHB786509 PQU786509:PQX786509 QAQ786509:QAT786509 QKM786509:QKP786509 QUI786509:QUL786509 REE786509:REH786509 ROA786509:ROD786509 RXW786509:RXZ786509 SHS786509:SHV786509 SRO786509:SRR786509 TBK786509:TBN786509 TLG786509:TLJ786509 TVC786509:TVF786509 UEY786509:UFB786509 UOU786509:UOX786509 UYQ786509:UYT786509 VIM786509:VIP786509 VSI786509:VSL786509 WCE786509:WCH786509 WMA786509:WMD786509 WVW786509:WVZ786509 J852045:P852045 JK852045:JN852045 TG852045:TJ852045 ADC852045:ADF852045 AMY852045:ANB852045 AWU852045:AWX852045 BGQ852045:BGT852045 BQM852045:BQP852045 CAI852045:CAL852045 CKE852045:CKH852045 CUA852045:CUD852045 DDW852045:DDZ852045 DNS852045:DNV852045 DXO852045:DXR852045 EHK852045:EHN852045 ERG852045:ERJ852045 FBC852045:FBF852045 FKY852045:FLB852045 FUU852045:FUX852045 GEQ852045:GET852045 GOM852045:GOP852045 GYI852045:GYL852045 HIE852045:HIH852045 HSA852045:HSD852045 IBW852045:IBZ852045 ILS852045:ILV852045 IVO852045:IVR852045 JFK852045:JFN852045 JPG852045:JPJ852045 JZC852045:JZF852045 KIY852045:KJB852045 KSU852045:KSX852045 LCQ852045:LCT852045 LMM852045:LMP852045 LWI852045:LWL852045 MGE852045:MGH852045 MQA852045:MQD852045 MZW852045:MZZ852045 NJS852045:NJV852045 NTO852045:NTR852045 ODK852045:ODN852045 ONG852045:ONJ852045 OXC852045:OXF852045 PGY852045:PHB852045 PQU852045:PQX852045 QAQ852045:QAT852045 QKM852045:QKP852045 QUI852045:QUL852045 REE852045:REH852045 ROA852045:ROD852045 RXW852045:RXZ852045 SHS852045:SHV852045 SRO852045:SRR852045 TBK852045:TBN852045 TLG852045:TLJ852045 TVC852045:TVF852045 UEY852045:UFB852045 UOU852045:UOX852045 UYQ852045:UYT852045 VIM852045:VIP852045 VSI852045:VSL852045 WCE852045:WCH852045 WMA852045:WMD852045 WVW852045:WVZ852045 J917581:P917581 JK917581:JN917581 TG917581:TJ917581 ADC917581:ADF917581 AMY917581:ANB917581 AWU917581:AWX917581 BGQ917581:BGT917581 BQM917581:BQP917581 CAI917581:CAL917581 CKE917581:CKH917581 CUA917581:CUD917581 DDW917581:DDZ917581 DNS917581:DNV917581 DXO917581:DXR917581 EHK917581:EHN917581 ERG917581:ERJ917581 FBC917581:FBF917581 FKY917581:FLB917581 FUU917581:FUX917581 GEQ917581:GET917581 GOM917581:GOP917581 GYI917581:GYL917581 HIE917581:HIH917581 HSA917581:HSD917581 IBW917581:IBZ917581 ILS917581:ILV917581 IVO917581:IVR917581 JFK917581:JFN917581 JPG917581:JPJ917581 JZC917581:JZF917581 KIY917581:KJB917581 KSU917581:KSX917581 LCQ917581:LCT917581 LMM917581:LMP917581 LWI917581:LWL917581 MGE917581:MGH917581 MQA917581:MQD917581 MZW917581:MZZ917581 NJS917581:NJV917581 NTO917581:NTR917581 ODK917581:ODN917581 ONG917581:ONJ917581 OXC917581:OXF917581 PGY917581:PHB917581 PQU917581:PQX917581 QAQ917581:QAT917581 QKM917581:QKP917581 QUI917581:QUL917581 REE917581:REH917581 ROA917581:ROD917581 RXW917581:RXZ917581 SHS917581:SHV917581 SRO917581:SRR917581 TBK917581:TBN917581 TLG917581:TLJ917581 TVC917581:TVF917581 UEY917581:UFB917581 UOU917581:UOX917581 UYQ917581:UYT917581 VIM917581:VIP917581 VSI917581:VSL917581 WCE917581:WCH917581 WMA917581:WMD917581 WVW917581:WVZ917581 J983117:P983117 JK983117:JN983117 TG983117:TJ983117 ADC983117:ADF983117 AMY983117:ANB983117 AWU983117:AWX983117 BGQ983117:BGT983117 BQM983117:BQP983117 CAI983117:CAL983117 CKE983117:CKH983117 CUA983117:CUD983117 DDW983117:DDZ983117 DNS983117:DNV983117 DXO983117:DXR983117 EHK983117:EHN983117 ERG983117:ERJ983117 FBC983117:FBF983117 FKY983117:FLB983117 FUU983117:FUX983117 GEQ983117:GET983117 GOM983117:GOP983117 GYI983117:GYL983117 HIE983117:HIH983117 HSA983117:HSD983117 IBW983117:IBZ983117 ILS983117:ILV983117 IVO983117:IVR983117 JFK983117:JFN983117 JPG983117:JPJ983117 JZC983117:JZF983117 KIY983117:KJB983117 KSU983117:KSX983117 LCQ983117:LCT983117 LMM983117:LMP983117 LWI983117:LWL983117 MGE983117:MGH983117 MQA983117:MQD983117 MZW983117:MZZ983117 NJS983117:NJV983117 NTO983117:NTR983117 ODK983117:ODN983117 ONG983117:ONJ983117 OXC983117:OXF983117 PGY983117:PHB983117 PQU983117:PQX983117 QAQ983117:QAT983117 QKM983117:QKP983117 QUI983117:QUL983117 REE983117:REH983117 ROA983117:ROD983117 RXW983117:RXZ983117 SHS983117:SHV983117 SRO983117:SRR983117 TBK983117:TBN983117 TLG983117:TLJ983117 TVC983117:TVF983117 UEY983117:UFB983117 UOU983117:UOX983117 UYQ983117:UYT983117 VIM983117:VIP983117 VSI983117:VSL983117 WCE983117:WCH983117 WMA983117:WMD983117">
      <formula1>"生活援助従事者研修,介護職員初任者研修,実務者研修"</formula1>
    </dataValidation>
    <dataValidation type="list" allowBlank="1" showInputMessage="1" showErrorMessage="1" sqref="K14:N14">
      <formula1>"①,②,③"</formula1>
    </dataValidation>
    <dataValidation allowBlank="1" showInputMessage="1" showErrorMessage="1" prompt="免税事業者は税込額、課税事業者は税抜額が反映されます" sqref="X28"/>
    <dataValidation allowBlank="1" showInputMessage="1" showErrorMessage="1" prompt="このセルには入力できません。下の積算根拠資料※指導員費について　に入力された指導時間数が反映されます。" sqref="Q27"/>
    <dataValidation allowBlank="1" sqref="S28:V30"/>
    <dataValidation type="list" allowBlank="1" showInputMessage="1" showErrorMessage="1" sqref="R96:S115 H17:H18 H25">
      <formula1>"○"</formula1>
    </dataValidation>
    <dataValidation type="list" showInputMessage="1" showErrorMessage="1" sqref="P10:Q10">
      <formula1>$AB$10:$AB$12</formula1>
    </dataValidation>
    <dataValidation type="list" allowBlank="1" showInputMessage="1" showErrorMessage="1" sqref="K96:N115">
      <formula1>"令和3年5月,令和3年6月,令和3年7月,令和3年8月,令和3年9月,令和3年10月"</formula1>
    </dataValidation>
  </dataValidations>
  <pageMargins left="0.31496062992125984" right="0.11811023622047245" top="0.35433070866141736" bottom="0.35433070866141736" header="0.31496062992125984" footer="0.31496062992125984"/>
  <pageSetup paperSize="9" scale="66" fitToHeight="0" orientation="portrait" cellComments="asDisplayed" r:id="rId1"/>
  <headerFooter alignWithMargins="0"/>
  <rowBreaks count="2" manualBreakCount="2">
    <brk id="46" max="25" man="1"/>
    <brk id="8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Group Box 1">
              <controlPr defaultSize="0" autoFill="0" autoPict="0">
                <anchor moveWithCells="1">
                  <from>
                    <xdr:col>7</xdr:col>
                    <xdr:colOff>66675</xdr:colOff>
                    <xdr:row>16</xdr:row>
                    <xdr:rowOff>9525</xdr:rowOff>
                  </from>
                  <to>
                    <xdr:col>7</xdr:col>
                    <xdr:colOff>504825</xdr:colOff>
                    <xdr:row>18</xdr:row>
                    <xdr:rowOff>200025</xdr:rowOff>
                  </to>
                </anchor>
              </controlPr>
            </control>
          </mc:Choice>
        </mc:AlternateContent>
        <mc:AlternateContent xmlns:mc="http://schemas.openxmlformats.org/markup-compatibility/2006">
          <mc:Choice Requires="x14">
            <control shapeId="47106" r:id="rId5" name="Group Box 2">
              <controlPr defaultSize="0" autoFill="0" autoPict="0">
                <anchor moveWithCells="1">
                  <from>
                    <xdr:col>6</xdr:col>
                    <xdr:colOff>0</xdr:colOff>
                    <xdr:row>92</xdr:row>
                    <xdr:rowOff>0</xdr:rowOff>
                  </from>
                  <to>
                    <xdr:col>6</xdr:col>
                    <xdr:colOff>476250</xdr:colOff>
                    <xdr:row>93</xdr:row>
                    <xdr:rowOff>47625</xdr:rowOff>
                  </to>
                </anchor>
              </controlPr>
            </control>
          </mc:Choice>
        </mc:AlternateContent>
        <mc:AlternateContent xmlns:mc="http://schemas.openxmlformats.org/markup-compatibility/2006">
          <mc:Choice Requires="x14">
            <control shapeId="47107" r:id="rId6" name="Group Box 3">
              <controlPr defaultSize="0" autoFill="0" autoPict="0">
                <anchor moveWithCells="1">
                  <from>
                    <xdr:col>6</xdr:col>
                    <xdr:colOff>0</xdr:colOff>
                    <xdr:row>92</xdr:row>
                    <xdr:rowOff>0</xdr:rowOff>
                  </from>
                  <to>
                    <xdr:col>6</xdr:col>
                    <xdr:colOff>476250</xdr:colOff>
                    <xdr:row>93</xdr:row>
                    <xdr:rowOff>47625</xdr:rowOff>
                  </to>
                </anchor>
              </controlPr>
            </control>
          </mc:Choice>
        </mc:AlternateContent>
        <mc:AlternateContent xmlns:mc="http://schemas.openxmlformats.org/markup-compatibility/2006">
          <mc:Choice Requires="x14">
            <control shapeId="47108" r:id="rId7" name="Group Box 4">
              <controlPr defaultSize="0" autoFill="0" autoPict="0">
                <anchor moveWithCells="1">
                  <from>
                    <xdr:col>7</xdr:col>
                    <xdr:colOff>66675</xdr:colOff>
                    <xdr:row>23</xdr:row>
                    <xdr:rowOff>9525</xdr:rowOff>
                  </from>
                  <to>
                    <xdr:col>7</xdr:col>
                    <xdr:colOff>504825</xdr:colOff>
                    <xdr:row>25</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E6630AD7-E72E-4F0A-8312-FD8B13AFA49E}">
            <xm:f>NOT(ISERROR(SEARCH($AA$12,AB10)))</xm:f>
            <xm:f>$AA$12</xm:f>
            <x14:dxf>
              <font>
                <color rgb="FFFF0000"/>
              </font>
              <fill>
                <patternFill>
                  <bgColor theme="5" tint="0.39994506668294322"/>
                </patternFill>
              </fill>
            </x14:dxf>
          </x14:cfRule>
          <xm:sqref>AB10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Q97"/>
  <sheetViews>
    <sheetView view="pageBreakPreview" zoomScaleNormal="100" zoomScaleSheetLayoutView="100" workbookViewId="0">
      <selection activeCell="A13" sqref="A13:Q14"/>
    </sheetView>
  </sheetViews>
  <sheetFormatPr defaultRowHeight="13.5"/>
  <cols>
    <col min="1" max="18" width="4.625" style="48" customWidth="1"/>
    <col min="19" max="256" width="9" style="48"/>
    <col min="257" max="274" width="4.625" style="48" customWidth="1"/>
    <col min="275" max="512" width="9" style="48"/>
    <col min="513" max="530" width="4.625" style="48" customWidth="1"/>
    <col min="531" max="768" width="9" style="48"/>
    <col min="769" max="786" width="4.625" style="48" customWidth="1"/>
    <col min="787" max="1024" width="9" style="48"/>
    <col min="1025" max="1042" width="4.625" style="48" customWidth="1"/>
    <col min="1043" max="1280" width="9" style="48"/>
    <col min="1281" max="1298" width="4.625" style="48" customWidth="1"/>
    <col min="1299" max="1536" width="9" style="48"/>
    <col min="1537" max="1554" width="4.625" style="48" customWidth="1"/>
    <col min="1555" max="1792" width="9" style="48"/>
    <col min="1793" max="1810" width="4.625" style="48" customWidth="1"/>
    <col min="1811" max="2048" width="9" style="48"/>
    <col min="2049" max="2066" width="4.625" style="48" customWidth="1"/>
    <col min="2067" max="2304" width="9" style="48"/>
    <col min="2305" max="2322" width="4.625" style="48" customWidth="1"/>
    <col min="2323" max="2560" width="9" style="48"/>
    <col min="2561" max="2578" width="4.625" style="48" customWidth="1"/>
    <col min="2579" max="2816" width="9" style="48"/>
    <col min="2817" max="2834" width="4.625" style="48" customWidth="1"/>
    <col min="2835" max="3072" width="9" style="48"/>
    <col min="3073" max="3090" width="4.625" style="48" customWidth="1"/>
    <col min="3091" max="3328" width="9" style="48"/>
    <col min="3329" max="3346" width="4.625" style="48" customWidth="1"/>
    <col min="3347" max="3584" width="9" style="48"/>
    <col min="3585" max="3602" width="4.625" style="48" customWidth="1"/>
    <col min="3603" max="3840" width="9" style="48"/>
    <col min="3841" max="3858" width="4.625" style="48" customWidth="1"/>
    <col min="3859" max="4096" width="9" style="48"/>
    <col min="4097" max="4114" width="4.625" style="48" customWidth="1"/>
    <col min="4115" max="4352" width="9" style="48"/>
    <col min="4353" max="4370" width="4.625" style="48" customWidth="1"/>
    <col min="4371" max="4608" width="9" style="48"/>
    <col min="4609" max="4626" width="4.625" style="48" customWidth="1"/>
    <col min="4627" max="4864" width="9" style="48"/>
    <col min="4865" max="4882" width="4.625" style="48" customWidth="1"/>
    <col min="4883" max="5120" width="9" style="48"/>
    <col min="5121" max="5138" width="4.625" style="48" customWidth="1"/>
    <col min="5139" max="5376" width="9" style="48"/>
    <col min="5377" max="5394" width="4.625" style="48" customWidth="1"/>
    <col min="5395" max="5632" width="9" style="48"/>
    <col min="5633" max="5650" width="4.625" style="48" customWidth="1"/>
    <col min="5651" max="5888" width="9" style="48"/>
    <col min="5889" max="5906" width="4.625" style="48" customWidth="1"/>
    <col min="5907" max="6144" width="9" style="48"/>
    <col min="6145" max="6162" width="4.625" style="48" customWidth="1"/>
    <col min="6163" max="6400" width="9" style="48"/>
    <col min="6401" max="6418" width="4.625" style="48" customWidth="1"/>
    <col min="6419" max="6656" width="9" style="48"/>
    <col min="6657" max="6674" width="4.625" style="48" customWidth="1"/>
    <col min="6675" max="6912" width="9" style="48"/>
    <col min="6913" max="6930" width="4.625" style="48" customWidth="1"/>
    <col min="6931" max="7168" width="9" style="48"/>
    <col min="7169" max="7186" width="4.625" style="48" customWidth="1"/>
    <col min="7187" max="7424" width="9" style="48"/>
    <col min="7425" max="7442" width="4.625" style="48" customWidth="1"/>
    <col min="7443" max="7680" width="9" style="48"/>
    <col min="7681" max="7698" width="4.625" style="48" customWidth="1"/>
    <col min="7699" max="7936" width="9" style="48"/>
    <col min="7937" max="7954" width="4.625" style="48" customWidth="1"/>
    <col min="7955" max="8192" width="9" style="48"/>
    <col min="8193" max="8210" width="4.625" style="48" customWidth="1"/>
    <col min="8211" max="8448" width="9" style="48"/>
    <col min="8449" max="8466" width="4.625" style="48" customWidth="1"/>
    <col min="8467" max="8704" width="9" style="48"/>
    <col min="8705" max="8722" width="4.625" style="48" customWidth="1"/>
    <col min="8723" max="8960" width="9" style="48"/>
    <col min="8961" max="8978" width="4.625" style="48" customWidth="1"/>
    <col min="8979" max="9216" width="9" style="48"/>
    <col min="9217" max="9234" width="4.625" style="48" customWidth="1"/>
    <col min="9235" max="9472" width="9" style="48"/>
    <col min="9473" max="9490" width="4.625" style="48" customWidth="1"/>
    <col min="9491" max="9728" width="9" style="48"/>
    <col min="9729" max="9746" width="4.625" style="48" customWidth="1"/>
    <col min="9747" max="9984" width="9" style="48"/>
    <col min="9985" max="10002" width="4.625" style="48" customWidth="1"/>
    <col min="10003" max="10240" width="9" style="48"/>
    <col min="10241" max="10258" width="4.625" style="48" customWidth="1"/>
    <col min="10259" max="10496" width="9" style="48"/>
    <col min="10497" max="10514" width="4.625" style="48" customWidth="1"/>
    <col min="10515" max="10752" width="9" style="48"/>
    <col min="10753" max="10770" width="4.625" style="48" customWidth="1"/>
    <col min="10771" max="11008" width="9" style="48"/>
    <col min="11009" max="11026" width="4.625" style="48" customWidth="1"/>
    <col min="11027" max="11264" width="9" style="48"/>
    <col min="11265" max="11282" width="4.625" style="48" customWidth="1"/>
    <col min="11283" max="11520" width="9" style="48"/>
    <col min="11521" max="11538" width="4.625" style="48" customWidth="1"/>
    <col min="11539" max="11776" width="9" style="48"/>
    <col min="11777" max="11794" width="4.625" style="48" customWidth="1"/>
    <col min="11795" max="12032" width="9" style="48"/>
    <col min="12033" max="12050" width="4.625" style="48" customWidth="1"/>
    <col min="12051" max="12288" width="9" style="48"/>
    <col min="12289" max="12306" width="4.625" style="48" customWidth="1"/>
    <col min="12307" max="12544" width="9" style="48"/>
    <col min="12545" max="12562" width="4.625" style="48" customWidth="1"/>
    <col min="12563" max="12800" width="9" style="48"/>
    <col min="12801" max="12818" width="4.625" style="48" customWidth="1"/>
    <col min="12819" max="13056" width="9" style="48"/>
    <col min="13057" max="13074" width="4.625" style="48" customWidth="1"/>
    <col min="13075" max="13312" width="9" style="48"/>
    <col min="13313" max="13330" width="4.625" style="48" customWidth="1"/>
    <col min="13331" max="13568" width="9" style="48"/>
    <col min="13569" max="13586" width="4.625" style="48" customWidth="1"/>
    <col min="13587" max="13824" width="9" style="48"/>
    <col min="13825" max="13842" width="4.625" style="48" customWidth="1"/>
    <col min="13843" max="14080" width="9" style="48"/>
    <col min="14081" max="14098" width="4.625" style="48" customWidth="1"/>
    <col min="14099" max="14336" width="9" style="48"/>
    <col min="14337" max="14354" width="4.625" style="48" customWidth="1"/>
    <col min="14355" max="14592" width="9" style="48"/>
    <col min="14593" max="14610" width="4.625" style="48" customWidth="1"/>
    <col min="14611" max="14848" width="9" style="48"/>
    <col min="14849" max="14866" width="4.625" style="48" customWidth="1"/>
    <col min="14867" max="15104" width="9" style="48"/>
    <col min="15105" max="15122" width="4.625" style="48" customWidth="1"/>
    <col min="15123" max="15360" width="9" style="48"/>
    <col min="15361" max="15378" width="4.625" style="48" customWidth="1"/>
    <col min="15379" max="15616" width="9" style="48"/>
    <col min="15617" max="15634" width="4.625" style="48" customWidth="1"/>
    <col min="15635" max="15872" width="9" style="48"/>
    <col min="15873" max="15890" width="4.625" style="48" customWidth="1"/>
    <col min="15891" max="16128" width="9" style="48"/>
    <col min="16129" max="16146" width="4.625" style="48" customWidth="1"/>
    <col min="16147" max="16384" width="9" style="48"/>
  </cols>
  <sheetData>
    <row r="1" spans="1:17" ht="20.100000000000001" customHeight="1">
      <c r="A1" s="236"/>
      <c r="B1" s="236"/>
      <c r="C1" s="236"/>
      <c r="D1" s="236"/>
      <c r="E1" s="236"/>
      <c r="F1" s="236"/>
      <c r="G1" s="236"/>
      <c r="H1" s="236"/>
      <c r="I1" s="236"/>
      <c r="Q1" s="11" t="s">
        <v>87</v>
      </c>
    </row>
    <row r="2" spans="1:17" ht="20.100000000000001" customHeight="1">
      <c r="A2" s="254"/>
      <c r="B2" s="254"/>
      <c r="C2" s="254"/>
      <c r="D2" s="254"/>
      <c r="E2" s="254"/>
      <c r="F2" s="254"/>
      <c r="G2" s="254"/>
      <c r="H2" s="254"/>
      <c r="I2" s="254"/>
      <c r="J2" s="255"/>
      <c r="K2" s="255"/>
      <c r="L2" s="255"/>
      <c r="M2" s="255"/>
      <c r="N2" s="255"/>
      <c r="O2" s="255"/>
      <c r="P2" s="255"/>
    </row>
    <row r="3" spans="1:17" ht="20.100000000000001" customHeight="1">
      <c r="A3" s="23"/>
      <c r="B3" s="23"/>
      <c r="C3" s="23"/>
      <c r="D3" s="23"/>
      <c r="E3" s="23"/>
      <c r="F3" s="23"/>
      <c r="I3" s="23"/>
      <c r="M3" s="765" t="s">
        <v>215</v>
      </c>
      <c r="N3" s="765"/>
      <c r="O3" s="765"/>
      <c r="P3" s="765"/>
      <c r="Q3" s="765"/>
    </row>
    <row r="4" spans="1:17" ht="20.100000000000001" customHeight="1">
      <c r="A4" s="13"/>
      <c r="B4" s="23"/>
      <c r="C4" s="23"/>
      <c r="D4" s="23"/>
      <c r="E4" s="23"/>
      <c r="F4" s="23"/>
      <c r="I4" s="23"/>
      <c r="M4" s="109"/>
      <c r="N4" s="109"/>
      <c r="O4" s="109"/>
      <c r="P4" s="109"/>
      <c r="Q4" s="109"/>
    </row>
    <row r="5" spans="1:17" ht="20.100000000000001" customHeight="1">
      <c r="A5" s="13" t="s">
        <v>0</v>
      </c>
      <c r="B5" s="23"/>
      <c r="C5" s="23"/>
      <c r="D5" s="23"/>
      <c r="E5" s="23"/>
      <c r="F5" s="23"/>
      <c r="G5" s="23"/>
      <c r="H5" s="23"/>
      <c r="I5" s="23"/>
    </row>
    <row r="6" spans="1:17" ht="20.100000000000001" customHeight="1">
      <c r="A6" s="13"/>
      <c r="B6" s="23"/>
      <c r="C6" s="23"/>
      <c r="D6" s="23"/>
      <c r="E6" s="23"/>
      <c r="F6" s="23"/>
      <c r="G6" s="23"/>
      <c r="H6" s="23"/>
      <c r="I6" s="23"/>
    </row>
    <row r="7" spans="1:17" ht="20.100000000000001" customHeight="1">
      <c r="A7" s="13"/>
      <c r="B7" s="23"/>
      <c r="C7" s="23"/>
      <c r="D7" s="23"/>
      <c r="E7" s="23"/>
      <c r="G7" s="48" t="s">
        <v>1</v>
      </c>
      <c r="I7" s="13" t="s">
        <v>16</v>
      </c>
      <c r="K7" s="766"/>
      <c r="L7" s="766"/>
      <c r="M7" s="766"/>
      <c r="N7" s="766"/>
      <c r="O7" s="766"/>
      <c r="P7" s="766"/>
      <c r="Q7" s="766"/>
    </row>
    <row r="8" spans="1:17" ht="20.100000000000001" customHeight="1">
      <c r="A8" s="23"/>
      <c r="B8" s="23"/>
      <c r="C8" s="23"/>
      <c r="D8" s="23"/>
      <c r="E8" s="23"/>
      <c r="I8" s="13" t="s">
        <v>17</v>
      </c>
      <c r="K8" s="766"/>
      <c r="L8" s="766"/>
      <c r="M8" s="766"/>
      <c r="N8" s="766"/>
      <c r="O8" s="766"/>
      <c r="P8" s="766"/>
      <c r="Q8" s="766"/>
    </row>
    <row r="9" spans="1:17" ht="33.75" customHeight="1">
      <c r="A9" s="23"/>
      <c r="B9" s="23"/>
      <c r="C9" s="23"/>
      <c r="D9" s="23"/>
      <c r="E9" s="23"/>
      <c r="I9" s="669" t="s">
        <v>18</v>
      </c>
      <c r="J9" s="670"/>
      <c r="K9" s="670"/>
      <c r="L9" s="766"/>
      <c r="M9" s="766"/>
      <c r="N9" s="766"/>
      <c r="O9" s="766"/>
      <c r="P9" s="766"/>
      <c r="Q9" s="13" t="s">
        <v>19</v>
      </c>
    </row>
    <row r="10" spans="1:17" ht="20.100000000000001" customHeight="1">
      <c r="A10" s="23"/>
      <c r="B10" s="23"/>
      <c r="C10" s="23"/>
      <c r="D10" s="23"/>
      <c r="E10" s="23"/>
      <c r="F10" s="13"/>
      <c r="G10" s="23"/>
      <c r="H10" s="23"/>
      <c r="I10" s="109"/>
    </row>
    <row r="11" spans="1:17" ht="30.75" customHeight="1">
      <c r="A11" s="671" t="s">
        <v>20</v>
      </c>
      <c r="B11" s="671"/>
      <c r="C11" s="671"/>
      <c r="D11" s="671"/>
      <c r="E11" s="671"/>
      <c r="F11" s="671"/>
      <c r="G11" s="671"/>
      <c r="H11" s="671"/>
      <c r="I11" s="671"/>
      <c r="J11" s="671"/>
      <c r="K11" s="671"/>
      <c r="L11" s="671"/>
      <c r="M11" s="671"/>
      <c r="N11" s="671"/>
      <c r="O11" s="671"/>
      <c r="P11" s="671"/>
      <c r="Q11" s="671"/>
    </row>
    <row r="12" spans="1:17" ht="20.100000000000001" customHeight="1">
      <c r="A12" s="23"/>
      <c r="B12" s="23"/>
      <c r="C12" s="23"/>
      <c r="D12" s="23"/>
      <c r="E12" s="23"/>
      <c r="F12" s="23"/>
      <c r="G12" s="23"/>
      <c r="H12" s="23"/>
      <c r="I12" s="109"/>
    </row>
    <row r="13" spans="1:17" ht="20.100000000000001" customHeight="1">
      <c r="A13" s="744" t="s">
        <v>245</v>
      </c>
      <c r="B13" s="745"/>
      <c r="C13" s="745"/>
      <c r="D13" s="745"/>
      <c r="E13" s="745"/>
      <c r="F13" s="745"/>
      <c r="G13" s="745"/>
      <c r="H13" s="745"/>
      <c r="I13" s="745"/>
      <c r="J13" s="745"/>
      <c r="K13" s="745"/>
      <c r="L13" s="745"/>
      <c r="M13" s="745"/>
      <c r="N13" s="745"/>
      <c r="O13" s="745"/>
      <c r="P13" s="745"/>
      <c r="Q13" s="745"/>
    </row>
    <row r="14" spans="1:17" ht="20.100000000000001" customHeight="1">
      <c r="A14" s="745"/>
      <c r="B14" s="745"/>
      <c r="C14" s="745"/>
      <c r="D14" s="745"/>
      <c r="E14" s="745"/>
      <c r="F14" s="745"/>
      <c r="G14" s="745"/>
      <c r="H14" s="745"/>
      <c r="I14" s="745"/>
      <c r="J14" s="745"/>
      <c r="K14" s="745"/>
      <c r="L14" s="745"/>
      <c r="M14" s="745"/>
      <c r="N14" s="745"/>
      <c r="O14" s="745"/>
      <c r="P14" s="745"/>
      <c r="Q14" s="745"/>
    </row>
    <row r="15" spans="1:17" ht="20.100000000000001" customHeight="1">
      <c r="A15" s="17"/>
      <c r="B15" s="17"/>
      <c r="C15" s="17"/>
      <c r="D15" s="17"/>
      <c r="E15" s="17"/>
      <c r="F15" s="17"/>
      <c r="G15" s="17"/>
      <c r="H15" s="17"/>
      <c r="I15" s="17"/>
    </row>
    <row r="16" spans="1:17" ht="20.100000000000001" customHeight="1">
      <c r="A16" s="17"/>
      <c r="B16" s="17"/>
      <c r="C16" s="17"/>
      <c r="D16" s="17"/>
      <c r="E16" s="17"/>
      <c r="F16" s="17"/>
      <c r="G16" s="17"/>
      <c r="H16" s="17"/>
      <c r="I16" s="17"/>
    </row>
    <row r="17" spans="1:17" ht="20.100000000000001" customHeight="1">
      <c r="A17" s="17"/>
      <c r="B17" s="17"/>
      <c r="C17" s="17"/>
      <c r="D17" s="17"/>
      <c r="F17" s="17"/>
      <c r="G17" s="17"/>
      <c r="H17" s="17"/>
      <c r="I17" s="235" t="s">
        <v>5</v>
      </c>
    </row>
    <row r="18" spans="1:17" ht="20.100000000000001" customHeight="1">
      <c r="A18" s="17"/>
      <c r="B18" s="17"/>
      <c r="C18" s="17"/>
      <c r="D18" s="17"/>
      <c r="E18" s="235"/>
      <c r="F18" s="17"/>
      <c r="G18" s="17"/>
      <c r="H18" s="17"/>
      <c r="I18" s="17"/>
    </row>
    <row r="19" spans="1:17" ht="20.100000000000001" customHeight="1">
      <c r="A19" s="17"/>
      <c r="B19" s="17"/>
      <c r="C19" s="17"/>
      <c r="D19" s="17"/>
      <c r="E19" s="235"/>
      <c r="F19" s="17"/>
      <c r="G19" s="17"/>
      <c r="H19" s="17"/>
      <c r="I19" s="17"/>
    </row>
    <row r="20" spans="1:17" ht="24.95" customHeight="1">
      <c r="A20" s="17"/>
      <c r="B20" s="17"/>
      <c r="D20" s="158" t="s">
        <v>21</v>
      </c>
      <c r="E20" s="689">
        <f>L64+L96</f>
        <v>0</v>
      </c>
      <c r="F20" s="689"/>
      <c r="G20" s="689"/>
      <c r="H20" s="689"/>
      <c r="I20" s="689"/>
      <c r="J20" s="689"/>
      <c r="K20" s="689"/>
      <c r="L20" s="689"/>
      <c r="M20" s="158" t="s">
        <v>8</v>
      </c>
    </row>
    <row r="21" spans="1:17" ht="24.95" customHeight="1">
      <c r="A21" s="17"/>
      <c r="D21" s="17"/>
      <c r="E21" s="256"/>
      <c r="F21" s="256"/>
      <c r="G21" s="256"/>
      <c r="H21" s="256"/>
      <c r="I21" s="256"/>
      <c r="J21" s="256"/>
      <c r="K21" s="256"/>
      <c r="L21" s="256"/>
      <c r="M21" s="17"/>
    </row>
    <row r="22" spans="1:17" ht="24.95" customHeight="1">
      <c r="A22" s="17"/>
      <c r="C22" s="17"/>
      <c r="D22" s="17"/>
      <c r="E22" s="17"/>
      <c r="F22" s="17"/>
      <c r="G22" s="17"/>
      <c r="H22" s="17"/>
      <c r="I22" s="17"/>
    </row>
    <row r="23" spans="1:17" ht="24.95" customHeight="1">
      <c r="A23" s="17"/>
      <c r="B23" s="17" t="s">
        <v>22</v>
      </c>
      <c r="D23" s="17"/>
      <c r="E23" s="17"/>
      <c r="F23" s="17"/>
      <c r="G23" s="17"/>
      <c r="H23" s="17"/>
      <c r="I23" s="17"/>
      <c r="J23" s="126"/>
      <c r="K23" s="126"/>
      <c r="L23" s="126"/>
      <c r="M23" s="126"/>
      <c r="N23" s="126"/>
      <c r="O23" s="126"/>
    </row>
    <row r="24" spans="1:17" ht="24.95" customHeight="1">
      <c r="A24" s="17"/>
      <c r="B24" s="340" t="s">
        <v>23</v>
      </c>
      <c r="C24" s="341"/>
      <c r="D24" s="342"/>
      <c r="E24" s="746"/>
      <c r="F24" s="747"/>
      <c r="G24" s="747"/>
      <c r="H24" s="747"/>
      <c r="I24" s="747"/>
      <c r="J24" s="747"/>
      <c r="K24" s="863"/>
      <c r="L24" s="257" t="s">
        <v>24</v>
      </c>
      <c r="M24" s="864"/>
      <c r="N24" s="864"/>
      <c r="O24" s="864"/>
      <c r="P24" s="865"/>
    </row>
    <row r="25" spans="1:17" ht="24.95" customHeight="1">
      <c r="A25" s="17"/>
      <c r="B25" s="340" t="s">
        <v>25</v>
      </c>
      <c r="C25" s="341"/>
      <c r="D25" s="342"/>
      <c r="E25" s="746"/>
      <c r="F25" s="747"/>
      <c r="G25" s="747"/>
      <c r="H25" s="747"/>
      <c r="I25" s="747"/>
      <c r="J25" s="747"/>
      <c r="K25" s="863"/>
      <c r="L25" s="257" t="s">
        <v>24</v>
      </c>
      <c r="M25" s="864"/>
      <c r="N25" s="864"/>
      <c r="O25" s="864"/>
      <c r="P25" s="865"/>
    </row>
    <row r="26" spans="1:17" ht="24.95" customHeight="1">
      <c r="B26" s="340" t="s">
        <v>26</v>
      </c>
      <c r="C26" s="341"/>
      <c r="D26" s="342"/>
      <c r="E26" s="60"/>
      <c r="F26" s="60" t="s">
        <v>94</v>
      </c>
      <c r="G26" s="60"/>
      <c r="H26" s="60"/>
      <c r="I26" s="60"/>
      <c r="J26" s="60" t="s">
        <v>93</v>
      </c>
      <c r="K26" s="60"/>
      <c r="L26" s="60"/>
      <c r="M26" s="60"/>
      <c r="N26" s="60" t="s">
        <v>92</v>
      </c>
      <c r="O26" s="60"/>
      <c r="P26" s="61"/>
    </row>
    <row r="27" spans="1:17" ht="24.95" customHeight="1">
      <c r="A27" s="260"/>
      <c r="B27" s="340" t="s">
        <v>27</v>
      </c>
      <c r="C27" s="341"/>
      <c r="D27" s="342"/>
      <c r="E27" s="672" t="s">
        <v>28</v>
      </c>
      <c r="F27" s="673"/>
      <c r="G27" s="673"/>
      <c r="H27" s="673"/>
      <c r="I27" s="674"/>
      <c r="J27" s="58"/>
      <c r="K27" s="58"/>
      <c r="L27" s="58"/>
      <c r="M27" s="58"/>
      <c r="N27" s="58"/>
      <c r="O27" s="58"/>
      <c r="P27" s="59"/>
    </row>
    <row r="28" spans="1:17" ht="16.5" customHeight="1">
      <c r="A28" s="17"/>
      <c r="B28" s="675" t="s">
        <v>29</v>
      </c>
      <c r="C28" s="676" t="s">
        <v>30</v>
      </c>
      <c r="D28" s="677" t="s">
        <v>31</v>
      </c>
      <c r="E28" s="857"/>
      <c r="F28" s="858"/>
      <c r="G28" s="858"/>
      <c r="H28" s="858"/>
      <c r="I28" s="858"/>
      <c r="J28" s="858"/>
      <c r="K28" s="858"/>
      <c r="L28" s="858"/>
      <c r="M28" s="858"/>
      <c r="N28" s="858"/>
      <c r="O28" s="858"/>
      <c r="P28" s="859"/>
    </row>
    <row r="29" spans="1:17" ht="34.5" customHeight="1">
      <c r="A29" s="17"/>
      <c r="B29" s="681" t="s">
        <v>32</v>
      </c>
      <c r="C29" s="682"/>
      <c r="D29" s="683"/>
      <c r="E29" s="860"/>
      <c r="F29" s="861"/>
      <c r="G29" s="861"/>
      <c r="H29" s="861"/>
      <c r="I29" s="861"/>
      <c r="J29" s="861"/>
      <c r="K29" s="861"/>
      <c r="L29" s="861"/>
      <c r="M29" s="861"/>
      <c r="N29" s="861"/>
      <c r="O29" s="861"/>
      <c r="P29" s="862"/>
    </row>
    <row r="30" spans="1:17" ht="24.95" customHeight="1">
      <c r="A30" s="695" t="s">
        <v>33</v>
      </c>
      <c r="B30" s="695"/>
      <c r="C30" s="695"/>
      <c r="D30" s="695"/>
      <c r="E30" s="695"/>
      <c r="F30" s="695"/>
      <c r="G30" s="695"/>
      <c r="H30" s="695"/>
      <c r="I30" s="695"/>
      <c r="J30" s="695"/>
      <c r="K30" s="695"/>
      <c r="L30" s="695"/>
      <c r="M30" s="695"/>
      <c r="N30" s="695"/>
      <c r="O30" s="695"/>
      <c r="P30" s="695"/>
      <c r="Q30" s="695"/>
    </row>
    <row r="31" spans="1:17" ht="24.95" customHeight="1">
      <c r="A31" s="263"/>
      <c r="B31" s="126"/>
      <c r="C31" s="264"/>
      <c r="D31" s="126"/>
      <c r="E31" s="126"/>
      <c r="F31" s="126"/>
      <c r="G31" s="126"/>
      <c r="H31" s="126"/>
      <c r="I31" s="126"/>
    </row>
    <row r="34" spans="1:17">
      <c r="A34" s="265"/>
      <c r="B34" s="265"/>
      <c r="C34" s="265"/>
      <c r="D34" s="265"/>
      <c r="E34" s="265"/>
      <c r="F34" s="265"/>
      <c r="G34" s="265"/>
      <c r="H34" s="265"/>
      <c r="I34" s="265"/>
      <c r="J34" s="265"/>
      <c r="K34" s="265"/>
      <c r="L34" s="265"/>
      <c r="M34" s="265"/>
      <c r="N34" s="265"/>
      <c r="O34" s="265"/>
      <c r="P34" s="265"/>
      <c r="Q34" s="265"/>
    </row>
    <row r="35" spans="1:17">
      <c r="A35" s="265"/>
      <c r="B35" s="265"/>
      <c r="C35" s="265"/>
      <c r="D35" s="265"/>
      <c r="E35" s="265"/>
      <c r="F35" s="265"/>
      <c r="G35" s="265"/>
      <c r="H35" s="265"/>
      <c r="I35" s="265"/>
      <c r="J35" s="265"/>
      <c r="K35" s="265"/>
      <c r="L35" s="265"/>
      <c r="M35" s="265"/>
      <c r="N35" s="265"/>
      <c r="O35" s="265"/>
      <c r="P35" s="265"/>
      <c r="Q35" s="265"/>
    </row>
    <row r="36" spans="1:17" ht="13.5" customHeight="1">
      <c r="A36" s="265"/>
      <c r="B36" s="265" t="s">
        <v>34</v>
      </c>
      <c r="C36" s="265"/>
      <c r="D36" s="265"/>
      <c r="E36" s="265"/>
      <c r="F36" s="265"/>
      <c r="G36" s="265"/>
      <c r="H36" s="265"/>
      <c r="I36" s="265"/>
      <c r="J36" s="265"/>
      <c r="K36" s="265"/>
      <c r="L36" s="265"/>
      <c r="M36" s="265"/>
      <c r="N36" s="265"/>
      <c r="O36" s="265"/>
      <c r="P36" s="265"/>
      <c r="Q36" s="265"/>
    </row>
    <row r="37" spans="1:17" ht="6" customHeight="1">
      <c r="A37" s="265"/>
      <c r="B37" s="265"/>
      <c r="C37" s="265"/>
      <c r="D37" s="265"/>
      <c r="E37" s="265"/>
      <c r="F37" s="265"/>
      <c r="G37" s="265"/>
      <c r="H37" s="265"/>
      <c r="I37" s="265"/>
      <c r="J37" s="265"/>
      <c r="K37" s="265"/>
      <c r="L37" s="265"/>
      <c r="M37" s="265"/>
      <c r="N37" s="265"/>
      <c r="O37" s="265"/>
      <c r="P37" s="265"/>
      <c r="Q37" s="265"/>
    </row>
    <row r="38" spans="1:17" ht="37.5" customHeight="1">
      <c r="A38" s="265"/>
      <c r="B38" s="696" t="s">
        <v>162</v>
      </c>
      <c r="C38" s="697"/>
      <c r="D38" s="266" t="s">
        <v>161</v>
      </c>
      <c r="E38" s="696" t="s">
        <v>163</v>
      </c>
      <c r="F38" s="697"/>
      <c r="G38" s="698" t="s">
        <v>6</v>
      </c>
      <c r="H38" s="698"/>
      <c r="I38" s="698"/>
      <c r="J38" s="698"/>
      <c r="K38" s="698"/>
      <c r="L38" s="699" t="s">
        <v>180</v>
      </c>
      <c r="M38" s="700"/>
      <c r="N38" s="700"/>
      <c r="O38" s="700"/>
      <c r="P38" s="700"/>
      <c r="Q38" s="701"/>
    </row>
    <row r="39" spans="1:17" ht="24.75" customHeight="1">
      <c r="A39" s="265">
        <v>1</v>
      </c>
      <c r="B39" s="715"/>
      <c r="C39" s="715"/>
      <c r="D39" s="267" t="s">
        <v>161</v>
      </c>
      <c r="E39" s="715"/>
      <c r="F39" s="715"/>
      <c r="G39" s="716"/>
      <c r="H39" s="716"/>
      <c r="I39" s="716"/>
      <c r="J39" s="716"/>
      <c r="K39" s="716"/>
      <c r="L39" s="717"/>
      <c r="M39" s="718"/>
      <c r="N39" s="718"/>
      <c r="O39" s="718"/>
      <c r="P39" s="718"/>
      <c r="Q39" s="719"/>
    </row>
    <row r="40" spans="1:17" ht="24.75" customHeight="1">
      <c r="A40" s="265">
        <v>2</v>
      </c>
      <c r="B40" s="715"/>
      <c r="C40" s="715"/>
      <c r="D40" s="267" t="s">
        <v>161</v>
      </c>
      <c r="E40" s="715"/>
      <c r="F40" s="715"/>
      <c r="G40" s="716"/>
      <c r="H40" s="716"/>
      <c r="I40" s="716"/>
      <c r="J40" s="716"/>
      <c r="K40" s="716"/>
      <c r="L40" s="717"/>
      <c r="M40" s="718"/>
      <c r="N40" s="718"/>
      <c r="O40" s="718"/>
      <c r="P40" s="718"/>
      <c r="Q40" s="719"/>
    </row>
    <row r="41" spans="1:17" ht="24.75" customHeight="1">
      <c r="A41" s="265">
        <v>3</v>
      </c>
      <c r="B41" s="715"/>
      <c r="C41" s="715"/>
      <c r="D41" s="267" t="s">
        <v>161</v>
      </c>
      <c r="E41" s="715"/>
      <c r="F41" s="715"/>
      <c r="G41" s="716"/>
      <c r="H41" s="716"/>
      <c r="I41" s="716"/>
      <c r="J41" s="716"/>
      <c r="K41" s="716"/>
      <c r="L41" s="717"/>
      <c r="M41" s="718"/>
      <c r="N41" s="718"/>
      <c r="O41" s="718"/>
      <c r="P41" s="718"/>
      <c r="Q41" s="719"/>
    </row>
    <row r="42" spans="1:17" ht="24.75" customHeight="1">
      <c r="A42" s="265">
        <v>4</v>
      </c>
      <c r="B42" s="715"/>
      <c r="C42" s="715"/>
      <c r="D42" s="267" t="s">
        <v>161</v>
      </c>
      <c r="E42" s="715"/>
      <c r="F42" s="715"/>
      <c r="G42" s="716"/>
      <c r="H42" s="716"/>
      <c r="I42" s="716"/>
      <c r="J42" s="716"/>
      <c r="K42" s="716"/>
      <c r="L42" s="717"/>
      <c r="M42" s="718"/>
      <c r="N42" s="718"/>
      <c r="O42" s="718"/>
      <c r="P42" s="718"/>
      <c r="Q42" s="719"/>
    </row>
    <row r="43" spans="1:17" ht="24.75" customHeight="1">
      <c r="A43" s="265">
        <v>5</v>
      </c>
      <c r="B43" s="715"/>
      <c r="C43" s="715"/>
      <c r="D43" s="267" t="s">
        <v>161</v>
      </c>
      <c r="E43" s="715"/>
      <c r="F43" s="715"/>
      <c r="G43" s="716"/>
      <c r="H43" s="716"/>
      <c r="I43" s="716"/>
      <c r="J43" s="716"/>
      <c r="K43" s="716"/>
      <c r="L43" s="717"/>
      <c r="M43" s="718"/>
      <c r="N43" s="718"/>
      <c r="O43" s="718"/>
      <c r="P43" s="718"/>
      <c r="Q43" s="719"/>
    </row>
    <row r="44" spans="1:17" ht="24.75" customHeight="1">
      <c r="A44" s="265">
        <v>6</v>
      </c>
      <c r="B44" s="715"/>
      <c r="C44" s="715"/>
      <c r="D44" s="267" t="s">
        <v>161</v>
      </c>
      <c r="E44" s="715"/>
      <c r="F44" s="715"/>
      <c r="G44" s="716"/>
      <c r="H44" s="716"/>
      <c r="I44" s="716"/>
      <c r="J44" s="716"/>
      <c r="K44" s="716"/>
      <c r="L44" s="717"/>
      <c r="M44" s="718"/>
      <c r="N44" s="718"/>
      <c r="O44" s="718"/>
      <c r="P44" s="718"/>
      <c r="Q44" s="719"/>
    </row>
    <row r="45" spans="1:17" ht="24.75" customHeight="1">
      <c r="A45" s="265">
        <v>7</v>
      </c>
      <c r="B45" s="715"/>
      <c r="C45" s="715"/>
      <c r="D45" s="267" t="s">
        <v>161</v>
      </c>
      <c r="E45" s="715"/>
      <c r="F45" s="715"/>
      <c r="G45" s="716"/>
      <c r="H45" s="716"/>
      <c r="I45" s="716"/>
      <c r="J45" s="716"/>
      <c r="K45" s="716"/>
      <c r="L45" s="717"/>
      <c r="M45" s="718"/>
      <c r="N45" s="718"/>
      <c r="O45" s="718"/>
      <c r="P45" s="718"/>
      <c r="Q45" s="719"/>
    </row>
    <row r="46" spans="1:17" ht="24.75" customHeight="1">
      <c r="A46" s="265">
        <v>8</v>
      </c>
      <c r="B46" s="715"/>
      <c r="C46" s="715"/>
      <c r="D46" s="267" t="s">
        <v>161</v>
      </c>
      <c r="E46" s="715"/>
      <c r="F46" s="715"/>
      <c r="G46" s="716"/>
      <c r="H46" s="716"/>
      <c r="I46" s="716"/>
      <c r="J46" s="716"/>
      <c r="K46" s="716"/>
      <c r="L46" s="717"/>
      <c r="M46" s="718"/>
      <c r="N46" s="718"/>
      <c r="O46" s="718"/>
      <c r="P46" s="718"/>
      <c r="Q46" s="719"/>
    </row>
    <row r="47" spans="1:17" ht="24.75" customHeight="1">
      <c r="A47" s="265">
        <v>9</v>
      </c>
      <c r="B47" s="715"/>
      <c r="C47" s="715"/>
      <c r="D47" s="267" t="s">
        <v>161</v>
      </c>
      <c r="E47" s="715"/>
      <c r="F47" s="715"/>
      <c r="G47" s="716"/>
      <c r="H47" s="716"/>
      <c r="I47" s="716"/>
      <c r="J47" s="716"/>
      <c r="K47" s="716"/>
      <c r="L47" s="717"/>
      <c r="M47" s="718"/>
      <c r="N47" s="718"/>
      <c r="O47" s="718"/>
      <c r="P47" s="718"/>
      <c r="Q47" s="719"/>
    </row>
    <row r="48" spans="1:17" ht="24.75" customHeight="1">
      <c r="A48" s="265">
        <v>10</v>
      </c>
      <c r="B48" s="715"/>
      <c r="C48" s="715"/>
      <c r="D48" s="267" t="s">
        <v>161</v>
      </c>
      <c r="E48" s="715"/>
      <c r="F48" s="715"/>
      <c r="G48" s="716"/>
      <c r="H48" s="716"/>
      <c r="I48" s="716"/>
      <c r="J48" s="716"/>
      <c r="K48" s="716"/>
      <c r="L48" s="717"/>
      <c r="M48" s="718"/>
      <c r="N48" s="718"/>
      <c r="O48" s="718"/>
      <c r="P48" s="718"/>
      <c r="Q48" s="719"/>
    </row>
    <row r="49" spans="1:17" ht="24.75" customHeight="1">
      <c r="A49" s="265">
        <v>11</v>
      </c>
      <c r="B49" s="715"/>
      <c r="C49" s="715"/>
      <c r="D49" s="267" t="s">
        <v>161</v>
      </c>
      <c r="E49" s="715"/>
      <c r="F49" s="715"/>
      <c r="G49" s="716"/>
      <c r="H49" s="716"/>
      <c r="I49" s="716"/>
      <c r="J49" s="716"/>
      <c r="K49" s="716"/>
      <c r="L49" s="717"/>
      <c r="M49" s="718"/>
      <c r="N49" s="718"/>
      <c r="O49" s="718"/>
      <c r="P49" s="718"/>
      <c r="Q49" s="719"/>
    </row>
    <row r="50" spans="1:17" ht="24.75" customHeight="1">
      <c r="A50" s="265">
        <v>12</v>
      </c>
      <c r="B50" s="715"/>
      <c r="C50" s="715"/>
      <c r="D50" s="267" t="s">
        <v>161</v>
      </c>
      <c r="E50" s="715"/>
      <c r="F50" s="715"/>
      <c r="G50" s="716"/>
      <c r="H50" s="716"/>
      <c r="I50" s="716"/>
      <c r="J50" s="716"/>
      <c r="K50" s="716"/>
      <c r="L50" s="717"/>
      <c r="M50" s="718"/>
      <c r="N50" s="718"/>
      <c r="O50" s="718"/>
      <c r="P50" s="718"/>
      <c r="Q50" s="719"/>
    </row>
    <row r="51" spans="1:17" ht="24.75" customHeight="1">
      <c r="A51" s="265">
        <v>13</v>
      </c>
      <c r="B51" s="715"/>
      <c r="C51" s="715"/>
      <c r="D51" s="267" t="s">
        <v>161</v>
      </c>
      <c r="E51" s="715"/>
      <c r="F51" s="715"/>
      <c r="G51" s="716"/>
      <c r="H51" s="716"/>
      <c r="I51" s="716"/>
      <c r="J51" s="716"/>
      <c r="K51" s="716"/>
      <c r="L51" s="717"/>
      <c r="M51" s="718"/>
      <c r="N51" s="718"/>
      <c r="O51" s="718"/>
      <c r="P51" s="718"/>
      <c r="Q51" s="719"/>
    </row>
    <row r="52" spans="1:17" ht="24.75" customHeight="1">
      <c r="A52" s="265">
        <v>14</v>
      </c>
      <c r="B52" s="715"/>
      <c r="C52" s="715"/>
      <c r="D52" s="267" t="s">
        <v>161</v>
      </c>
      <c r="E52" s="715"/>
      <c r="F52" s="715"/>
      <c r="G52" s="716"/>
      <c r="H52" s="716"/>
      <c r="I52" s="716"/>
      <c r="J52" s="716"/>
      <c r="K52" s="716"/>
      <c r="L52" s="717"/>
      <c r="M52" s="718"/>
      <c r="N52" s="718"/>
      <c r="O52" s="718"/>
      <c r="P52" s="718"/>
      <c r="Q52" s="719"/>
    </row>
    <row r="53" spans="1:17" ht="24.75" customHeight="1">
      <c r="A53" s="265">
        <v>15</v>
      </c>
      <c r="B53" s="715"/>
      <c r="C53" s="715"/>
      <c r="D53" s="267" t="s">
        <v>161</v>
      </c>
      <c r="E53" s="715"/>
      <c r="F53" s="715"/>
      <c r="G53" s="716"/>
      <c r="H53" s="716"/>
      <c r="I53" s="716"/>
      <c r="J53" s="716"/>
      <c r="K53" s="716"/>
      <c r="L53" s="717"/>
      <c r="M53" s="718"/>
      <c r="N53" s="718"/>
      <c r="O53" s="718"/>
      <c r="P53" s="718"/>
      <c r="Q53" s="719"/>
    </row>
    <row r="54" spans="1:17" ht="24.75" customHeight="1">
      <c r="A54" s="265">
        <v>16</v>
      </c>
      <c r="B54" s="715"/>
      <c r="C54" s="715"/>
      <c r="D54" s="267" t="s">
        <v>161</v>
      </c>
      <c r="E54" s="715"/>
      <c r="F54" s="715"/>
      <c r="G54" s="716"/>
      <c r="H54" s="716"/>
      <c r="I54" s="716"/>
      <c r="J54" s="716"/>
      <c r="K54" s="716"/>
      <c r="L54" s="717"/>
      <c r="M54" s="718"/>
      <c r="N54" s="718"/>
      <c r="O54" s="718"/>
      <c r="P54" s="718"/>
      <c r="Q54" s="719"/>
    </row>
    <row r="55" spans="1:17" ht="24.75" customHeight="1">
      <c r="A55" s="265">
        <v>17</v>
      </c>
      <c r="B55" s="715"/>
      <c r="C55" s="715"/>
      <c r="D55" s="267" t="s">
        <v>161</v>
      </c>
      <c r="E55" s="715"/>
      <c r="F55" s="715"/>
      <c r="G55" s="716"/>
      <c r="H55" s="716"/>
      <c r="I55" s="716"/>
      <c r="J55" s="716"/>
      <c r="K55" s="716"/>
      <c r="L55" s="717"/>
      <c r="M55" s="718"/>
      <c r="N55" s="718"/>
      <c r="O55" s="718"/>
      <c r="P55" s="718"/>
      <c r="Q55" s="719"/>
    </row>
    <row r="56" spans="1:17" ht="24.75" customHeight="1">
      <c r="A56" s="265">
        <v>18</v>
      </c>
      <c r="B56" s="715"/>
      <c r="C56" s="715"/>
      <c r="D56" s="267" t="s">
        <v>161</v>
      </c>
      <c r="E56" s="715"/>
      <c r="F56" s="715"/>
      <c r="G56" s="716"/>
      <c r="H56" s="716"/>
      <c r="I56" s="716"/>
      <c r="J56" s="716"/>
      <c r="K56" s="716"/>
      <c r="L56" s="717"/>
      <c r="M56" s="718"/>
      <c r="N56" s="718"/>
      <c r="O56" s="718"/>
      <c r="P56" s="718"/>
      <c r="Q56" s="719"/>
    </row>
    <row r="57" spans="1:17" ht="24.75" customHeight="1">
      <c r="A57" s="265">
        <v>19</v>
      </c>
      <c r="B57" s="715"/>
      <c r="C57" s="715"/>
      <c r="D57" s="267" t="s">
        <v>161</v>
      </c>
      <c r="E57" s="715"/>
      <c r="F57" s="715"/>
      <c r="G57" s="716"/>
      <c r="H57" s="716"/>
      <c r="I57" s="716"/>
      <c r="J57" s="716"/>
      <c r="K57" s="716"/>
      <c r="L57" s="717"/>
      <c r="M57" s="718"/>
      <c r="N57" s="718"/>
      <c r="O57" s="718"/>
      <c r="P57" s="718"/>
      <c r="Q57" s="719"/>
    </row>
    <row r="58" spans="1:17" ht="24.75" customHeight="1">
      <c r="A58" s="265">
        <v>20</v>
      </c>
      <c r="B58" s="715"/>
      <c r="C58" s="715"/>
      <c r="D58" s="267" t="s">
        <v>161</v>
      </c>
      <c r="E58" s="715"/>
      <c r="F58" s="715"/>
      <c r="G58" s="716"/>
      <c r="H58" s="716"/>
      <c r="I58" s="716"/>
      <c r="J58" s="716"/>
      <c r="K58" s="716"/>
      <c r="L58" s="717"/>
      <c r="M58" s="718"/>
      <c r="N58" s="718"/>
      <c r="O58" s="718"/>
      <c r="P58" s="718"/>
      <c r="Q58" s="719"/>
    </row>
    <row r="59" spans="1:17" ht="24.75" customHeight="1">
      <c r="A59" s="265">
        <v>21</v>
      </c>
      <c r="B59" s="715"/>
      <c r="C59" s="715"/>
      <c r="D59" s="267" t="s">
        <v>161</v>
      </c>
      <c r="E59" s="715"/>
      <c r="F59" s="715"/>
      <c r="G59" s="716"/>
      <c r="H59" s="716"/>
      <c r="I59" s="716"/>
      <c r="J59" s="716"/>
      <c r="K59" s="716"/>
      <c r="L59" s="717"/>
      <c r="M59" s="718"/>
      <c r="N59" s="718"/>
      <c r="O59" s="718"/>
      <c r="P59" s="718"/>
      <c r="Q59" s="719"/>
    </row>
    <row r="60" spans="1:17" ht="24.75" customHeight="1">
      <c r="A60" s="265">
        <v>22</v>
      </c>
      <c r="B60" s="715"/>
      <c r="C60" s="715"/>
      <c r="D60" s="267" t="s">
        <v>161</v>
      </c>
      <c r="E60" s="715"/>
      <c r="F60" s="715"/>
      <c r="G60" s="716"/>
      <c r="H60" s="716"/>
      <c r="I60" s="716"/>
      <c r="J60" s="716"/>
      <c r="K60" s="716"/>
      <c r="L60" s="717"/>
      <c r="M60" s="718"/>
      <c r="N60" s="718"/>
      <c r="O60" s="718"/>
      <c r="P60" s="718"/>
      <c r="Q60" s="719"/>
    </row>
    <row r="61" spans="1:17" ht="24.75" customHeight="1">
      <c r="A61" s="265">
        <v>23</v>
      </c>
      <c r="B61" s="715"/>
      <c r="C61" s="715"/>
      <c r="D61" s="267" t="s">
        <v>161</v>
      </c>
      <c r="E61" s="715"/>
      <c r="F61" s="715"/>
      <c r="G61" s="716"/>
      <c r="H61" s="716"/>
      <c r="I61" s="716"/>
      <c r="J61" s="716"/>
      <c r="K61" s="716"/>
      <c r="L61" s="717"/>
      <c r="M61" s="718"/>
      <c r="N61" s="718"/>
      <c r="O61" s="718"/>
      <c r="P61" s="718"/>
      <c r="Q61" s="719"/>
    </row>
    <row r="62" spans="1:17" ht="24.75" customHeight="1">
      <c r="A62" s="265">
        <v>24</v>
      </c>
      <c r="B62" s="715"/>
      <c r="C62" s="715"/>
      <c r="D62" s="267" t="s">
        <v>161</v>
      </c>
      <c r="E62" s="715"/>
      <c r="F62" s="715"/>
      <c r="G62" s="716"/>
      <c r="H62" s="716"/>
      <c r="I62" s="716"/>
      <c r="J62" s="716"/>
      <c r="K62" s="716"/>
      <c r="L62" s="717"/>
      <c r="M62" s="718"/>
      <c r="N62" s="718"/>
      <c r="O62" s="718"/>
      <c r="P62" s="718"/>
      <c r="Q62" s="719"/>
    </row>
    <row r="63" spans="1:17" ht="24.75" customHeight="1">
      <c r="A63" s="265">
        <v>25</v>
      </c>
      <c r="B63" s="715"/>
      <c r="C63" s="715"/>
      <c r="D63" s="267" t="s">
        <v>161</v>
      </c>
      <c r="E63" s="715"/>
      <c r="F63" s="715"/>
      <c r="G63" s="716"/>
      <c r="H63" s="716"/>
      <c r="I63" s="716"/>
      <c r="J63" s="716"/>
      <c r="K63" s="716"/>
      <c r="L63" s="717"/>
      <c r="M63" s="718"/>
      <c r="N63" s="718"/>
      <c r="O63" s="718"/>
      <c r="P63" s="718"/>
      <c r="Q63" s="719"/>
    </row>
    <row r="64" spans="1:17" ht="24" customHeight="1">
      <c r="A64" s="265"/>
      <c r="B64" s="265"/>
      <c r="C64" s="265"/>
      <c r="D64" s="265"/>
      <c r="E64" s="265"/>
      <c r="F64" s="265"/>
      <c r="G64" s="712" t="s">
        <v>75</v>
      </c>
      <c r="H64" s="712"/>
      <c r="I64" s="712"/>
      <c r="J64" s="712"/>
      <c r="K64" s="712"/>
      <c r="L64" s="713">
        <f>SUM(L39:Q63)</f>
        <v>0</v>
      </c>
      <c r="M64" s="713"/>
      <c r="N64" s="713"/>
      <c r="O64" s="713"/>
      <c r="P64" s="713"/>
      <c r="Q64" s="713"/>
    </row>
    <row r="66" spans="1:17">
      <c r="A66" s="265"/>
      <c r="B66" s="265"/>
      <c r="C66" s="265"/>
      <c r="D66" s="265"/>
      <c r="E66" s="265"/>
      <c r="F66" s="265"/>
      <c r="G66" s="265"/>
      <c r="H66" s="265"/>
      <c r="I66" s="265"/>
      <c r="J66" s="265"/>
      <c r="K66" s="265"/>
      <c r="L66" s="265"/>
      <c r="M66" s="265"/>
      <c r="N66" s="265"/>
      <c r="O66" s="265"/>
      <c r="P66" s="265"/>
      <c r="Q66" s="265"/>
    </row>
    <row r="67" spans="1:17">
      <c r="A67" s="265"/>
      <c r="B67" s="265"/>
      <c r="C67" s="265"/>
      <c r="D67" s="265"/>
      <c r="E67" s="265"/>
      <c r="F67" s="265"/>
      <c r="G67" s="265"/>
      <c r="H67" s="265"/>
      <c r="I67" s="265"/>
      <c r="J67" s="265"/>
      <c r="K67" s="265"/>
      <c r="L67" s="265"/>
      <c r="M67" s="265"/>
      <c r="N67" s="265"/>
      <c r="O67" s="265"/>
      <c r="P67" s="265"/>
      <c r="Q67" s="265"/>
    </row>
    <row r="68" spans="1:17" ht="13.5" customHeight="1">
      <c r="A68" s="265"/>
      <c r="B68" s="265" t="s">
        <v>34</v>
      </c>
      <c r="C68" s="265"/>
      <c r="D68" s="265"/>
      <c r="E68" s="265"/>
      <c r="F68" s="265"/>
      <c r="G68" s="265"/>
      <c r="H68" s="265"/>
      <c r="I68" s="265"/>
      <c r="J68" s="265"/>
      <c r="K68" s="265"/>
      <c r="L68" s="265"/>
      <c r="M68" s="265"/>
      <c r="N68" s="265"/>
      <c r="O68" s="265"/>
      <c r="P68" s="265"/>
      <c r="Q68" s="265"/>
    </row>
    <row r="69" spans="1:17" ht="6" customHeight="1">
      <c r="A69" s="265"/>
      <c r="B69" s="265"/>
      <c r="C69" s="265"/>
      <c r="D69" s="265"/>
      <c r="E69" s="265"/>
      <c r="F69" s="265"/>
      <c r="G69" s="265"/>
      <c r="H69" s="265"/>
      <c r="I69" s="265"/>
      <c r="J69" s="265"/>
      <c r="K69" s="265"/>
      <c r="L69" s="265"/>
      <c r="M69" s="265"/>
      <c r="N69" s="265"/>
      <c r="O69" s="265"/>
      <c r="P69" s="265"/>
      <c r="Q69" s="265"/>
    </row>
    <row r="70" spans="1:17" ht="37.5" customHeight="1">
      <c r="A70" s="265"/>
      <c r="B70" s="696" t="s">
        <v>162</v>
      </c>
      <c r="C70" s="697"/>
      <c r="D70" s="266" t="s">
        <v>161</v>
      </c>
      <c r="E70" s="696" t="s">
        <v>163</v>
      </c>
      <c r="F70" s="697"/>
      <c r="G70" s="698" t="s">
        <v>6</v>
      </c>
      <c r="H70" s="698"/>
      <c r="I70" s="698"/>
      <c r="J70" s="698"/>
      <c r="K70" s="698"/>
      <c r="L70" s="699" t="s">
        <v>180</v>
      </c>
      <c r="M70" s="700"/>
      <c r="N70" s="700"/>
      <c r="O70" s="700"/>
      <c r="P70" s="700"/>
      <c r="Q70" s="701"/>
    </row>
    <row r="71" spans="1:17" ht="24.75" customHeight="1">
      <c r="A71" s="265">
        <v>26</v>
      </c>
      <c r="B71" s="715"/>
      <c r="C71" s="715"/>
      <c r="D71" s="267" t="s">
        <v>161</v>
      </c>
      <c r="E71" s="715"/>
      <c r="F71" s="715"/>
      <c r="G71" s="716"/>
      <c r="H71" s="716"/>
      <c r="I71" s="716"/>
      <c r="J71" s="716"/>
      <c r="K71" s="716"/>
      <c r="L71" s="717"/>
      <c r="M71" s="718"/>
      <c r="N71" s="718"/>
      <c r="O71" s="718"/>
      <c r="P71" s="718"/>
      <c r="Q71" s="719"/>
    </row>
    <row r="72" spans="1:17" ht="24.75" customHeight="1">
      <c r="A72" s="265">
        <v>27</v>
      </c>
      <c r="B72" s="715"/>
      <c r="C72" s="715"/>
      <c r="D72" s="267" t="s">
        <v>161</v>
      </c>
      <c r="E72" s="715"/>
      <c r="F72" s="715"/>
      <c r="G72" s="716"/>
      <c r="H72" s="716"/>
      <c r="I72" s="716"/>
      <c r="J72" s="716"/>
      <c r="K72" s="716"/>
      <c r="L72" s="717"/>
      <c r="M72" s="718"/>
      <c r="N72" s="718"/>
      <c r="O72" s="718"/>
      <c r="P72" s="718"/>
      <c r="Q72" s="719"/>
    </row>
    <row r="73" spans="1:17" ht="24.75" customHeight="1">
      <c r="A73" s="265">
        <v>28</v>
      </c>
      <c r="B73" s="715"/>
      <c r="C73" s="715"/>
      <c r="D73" s="267" t="s">
        <v>161</v>
      </c>
      <c r="E73" s="715"/>
      <c r="F73" s="715"/>
      <c r="G73" s="716"/>
      <c r="H73" s="716"/>
      <c r="I73" s="716"/>
      <c r="J73" s="716"/>
      <c r="K73" s="716"/>
      <c r="L73" s="717"/>
      <c r="M73" s="718"/>
      <c r="N73" s="718"/>
      <c r="O73" s="718"/>
      <c r="P73" s="718"/>
      <c r="Q73" s="719"/>
    </row>
    <row r="74" spans="1:17" ht="24.75" customHeight="1">
      <c r="A74" s="265">
        <v>29</v>
      </c>
      <c r="B74" s="715"/>
      <c r="C74" s="715"/>
      <c r="D74" s="267" t="s">
        <v>161</v>
      </c>
      <c r="E74" s="715"/>
      <c r="F74" s="715"/>
      <c r="G74" s="716"/>
      <c r="H74" s="716"/>
      <c r="I74" s="716"/>
      <c r="J74" s="716"/>
      <c r="K74" s="716"/>
      <c r="L74" s="717"/>
      <c r="M74" s="718"/>
      <c r="N74" s="718"/>
      <c r="O74" s="718"/>
      <c r="P74" s="718"/>
      <c r="Q74" s="719"/>
    </row>
    <row r="75" spans="1:17" ht="24.75" customHeight="1">
      <c r="A75" s="265">
        <v>30</v>
      </c>
      <c r="B75" s="715"/>
      <c r="C75" s="715"/>
      <c r="D75" s="267" t="s">
        <v>161</v>
      </c>
      <c r="E75" s="715"/>
      <c r="F75" s="715"/>
      <c r="G75" s="716"/>
      <c r="H75" s="716"/>
      <c r="I75" s="716"/>
      <c r="J75" s="716"/>
      <c r="K75" s="716"/>
      <c r="L75" s="717"/>
      <c r="M75" s="718"/>
      <c r="N75" s="718"/>
      <c r="O75" s="718"/>
      <c r="P75" s="718"/>
      <c r="Q75" s="719"/>
    </row>
    <row r="76" spans="1:17" ht="24.75" customHeight="1">
      <c r="A76" s="265">
        <v>31</v>
      </c>
      <c r="B76" s="715"/>
      <c r="C76" s="715"/>
      <c r="D76" s="267" t="s">
        <v>161</v>
      </c>
      <c r="E76" s="715"/>
      <c r="F76" s="715"/>
      <c r="G76" s="716"/>
      <c r="H76" s="716"/>
      <c r="I76" s="716"/>
      <c r="J76" s="716"/>
      <c r="K76" s="716"/>
      <c r="L76" s="717"/>
      <c r="M76" s="718"/>
      <c r="N76" s="718"/>
      <c r="O76" s="718"/>
      <c r="P76" s="718"/>
      <c r="Q76" s="719"/>
    </row>
    <row r="77" spans="1:17" ht="24.75" customHeight="1">
      <c r="A77" s="265">
        <v>32</v>
      </c>
      <c r="B77" s="715"/>
      <c r="C77" s="715"/>
      <c r="D77" s="267" t="s">
        <v>161</v>
      </c>
      <c r="E77" s="715"/>
      <c r="F77" s="715"/>
      <c r="G77" s="716"/>
      <c r="H77" s="716"/>
      <c r="I77" s="716"/>
      <c r="J77" s="716"/>
      <c r="K77" s="716"/>
      <c r="L77" s="717"/>
      <c r="M77" s="718"/>
      <c r="N77" s="718"/>
      <c r="O77" s="718"/>
      <c r="P77" s="718"/>
      <c r="Q77" s="719"/>
    </row>
    <row r="78" spans="1:17" ht="24.75" customHeight="1">
      <c r="A78" s="265">
        <v>33</v>
      </c>
      <c r="B78" s="715"/>
      <c r="C78" s="715"/>
      <c r="D78" s="267" t="s">
        <v>161</v>
      </c>
      <c r="E78" s="715"/>
      <c r="F78" s="715"/>
      <c r="G78" s="716"/>
      <c r="H78" s="716"/>
      <c r="I78" s="716"/>
      <c r="J78" s="716"/>
      <c r="K78" s="716"/>
      <c r="L78" s="717"/>
      <c r="M78" s="718"/>
      <c r="N78" s="718"/>
      <c r="O78" s="718"/>
      <c r="P78" s="718"/>
      <c r="Q78" s="719"/>
    </row>
    <row r="79" spans="1:17" ht="24.75" customHeight="1">
      <c r="A79" s="265">
        <v>34</v>
      </c>
      <c r="B79" s="715"/>
      <c r="C79" s="715"/>
      <c r="D79" s="267" t="s">
        <v>161</v>
      </c>
      <c r="E79" s="715"/>
      <c r="F79" s="715"/>
      <c r="G79" s="716"/>
      <c r="H79" s="716"/>
      <c r="I79" s="716"/>
      <c r="J79" s="716"/>
      <c r="K79" s="716"/>
      <c r="L79" s="717"/>
      <c r="M79" s="718"/>
      <c r="N79" s="718"/>
      <c r="O79" s="718"/>
      <c r="P79" s="718"/>
      <c r="Q79" s="719"/>
    </row>
    <row r="80" spans="1:17" ht="24.75" customHeight="1">
      <c r="A80" s="265">
        <v>35</v>
      </c>
      <c r="B80" s="715"/>
      <c r="C80" s="715"/>
      <c r="D80" s="267" t="s">
        <v>161</v>
      </c>
      <c r="E80" s="715"/>
      <c r="F80" s="715"/>
      <c r="G80" s="716"/>
      <c r="H80" s="716"/>
      <c r="I80" s="716"/>
      <c r="J80" s="716"/>
      <c r="K80" s="716"/>
      <c r="L80" s="717"/>
      <c r="M80" s="718"/>
      <c r="N80" s="718"/>
      <c r="O80" s="718"/>
      <c r="P80" s="718"/>
      <c r="Q80" s="719"/>
    </row>
    <row r="81" spans="1:17" ht="24.75" customHeight="1">
      <c r="A81" s="265">
        <v>36</v>
      </c>
      <c r="B81" s="715"/>
      <c r="C81" s="715"/>
      <c r="D81" s="267" t="s">
        <v>161</v>
      </c>
      <c r="E81" s="715"/>
      <c r="F81" s="715"/>
      <c r="G81" s="716"/>
      <c r="H81" s="716"/>
      <c r="I81" s="716"/>
      <c r="J81" s="716"/>
      <c r="K81" s="716"/>
      <c r="L81" s="717"/>
      <c r="M81" s="718"/>
      <c r="N81" s="718"/>
      <c r="O81" s="718"/>
      <c r="P81" s="718"/>
      <c r="Q81" s="719"/>
    </row>
    <row r="82" spans="1:17" ht="24.75" customHeight="1">
      <c r="A82" s="265">
        <v>37</v>
      </c>
      <c r="B82" s="715"/>
      <c r="C82" s="715"/>
      <c r="D82" s="267" t="s">
        <v>161</v>
      </c>
      <c r="E82" s="715"/>
      <c r="F82" s="715"/>
      <c r="G82" s="716"/>
      <c r="H82" s="716"/>
      <c r="I82" s="716"/>
      <c r="J82" s="716"/>
      <c r="K82" s="716"/>
      <c r="L82" s="717"/>
      <c r="M82" s="718"/>
      <c r="N82" s="718"/>
      <c r="O82" s="718"/>
      <c r="P82" s="718"/>
      <c r="Q82" s="719"/>
    </row>
    <row r="83" spans="1:17" ht="24.75" customHeight="1">
      <c r="A83" s="265">
        <v>38</v>
      </c>
      <c r="B83" s="715"/>
      <c r="C83" s="715"/>
      <c r="D83" s="267" t="s">
        <v>161</v>
      </c>
      <c r="E83" s="715"/>
      <c r="F83" s="715"/>
      <c r="G83" s="716"/>
      <c r="H83" s="716"/>
      <c r="I83" s="716"/>
      <c r="J83" s="716"/>
      <c r="K83" s="716"/>
      <c r="L83" s="717"/>
      <c r="M83" s="718"/>
      <c r="N83" s="718"/>
      <c r="O83" s="718"/>
      <c r="P83" s="718"/>
      <c r="Q83" s="719"/>
    </row>
    <row r="84" spans="1:17" ht="24.75" customHeight="1">
      <c r="A84" s="265">
        <v>39</v>
      </c>
      <c r="B84" s="715"/>
      <c r="C84" s="715"/>
      <c r="D84" s="267" t="s">
        <v>161</v>
      </c>
      <c r="E84" s="715"/>
      <c r="F84" s="715"/>
      <c r="G84" s="716"/>
      <c r="H84" s="716"/>
      <c r="I84" s="716"/>
      <c r="J84" s="716"/>
      <c r="K84" s="716"/>
      <c r="L84" s="717"/>
      <c r="M84" s="718"/>
      <c r="N84" s="718"/>
      <c r="O84" s="718"/>
      <c r="P84" s="718"/>
      <c r="Q84" s="719"/>
    </row>
    <row r="85" spans="1:17" ht="24.75" customHeight="1">
      <c r="A85" s="265">
        <v>40</v>
      </c>
      <c r="B85" s="715"/>
      <c r="C85" s="715"/>
      <c r="D85" s="267" t="s">
        <v>161</v>
      </c>
      <c r="E85" s="715"/>
      <c r="F85" s="715"/>
      <c r="G85" s="716"/>
      <c r="H85" s="716"/>
      <c r="I85" s="716"/>
      <c r="J85" s="716"/>
      <c r="K85" s="716"/>
      <c r="L85" s="717"/>
      <c r="M85" s="718"/>
      <c r="N85" s="718"/>
      <c r="O85" s="718"/>
      <c r="P85" s="718"/>
      <c r="Q85" s="719"/>
    </row>
    <row r="86" spans="1:17" ht="24.75" customHeight="1">
      <c r="A86" s="265">
        <v>41</v>
      </c>
      <c r="B86" s="715"/>
      <c r="C86" s="715"/>
      <c r="D86" s="267" t="s">
        <v>161</v>
      </c>
      <c r="E86" s="715"/>
      <c r="F86" s="715"/>
      <c r="G86" s="716"/>
      <c r="H86" s="716"/>
      <c r="I86" s="716"/>
      <c r="J86" s="716"/>
      <c r="K86" s="716"/>
      <c r="L86" s="717"/>
      <c r="M86" s="718"/>
      <c r="N86" s="718"/>
      <c r="O86" s="718"/>
      <c r="P86" s="718"/>
      <c r="Q86" s="719"/>
    </row>
    <row r="87" spans="1:17" ht="24.75" customHeight="1">
      <c r="A87" s="265">
        <v>42</v>
      </c>
      <c r="B87" s="715"/>
      <c r="C87" s="715"/>
      <c r="D87" s="267" t="s">
        <v>161</v>
      </c>
      <c r="E87" s="715"/>
      <c r="F87" s="715"/>
      <c r="G87" s="716"/>
      <c r="H87" s="716"/>
      <c r="I87" s="716"/>
      <c r="J87" s="716"/>
      <c r="K87" s="716"/>
      <c r="L87" s="717"/>
      <c r="M87" s="718"/>
      <c r="N87" s="718"/>
      <c r="O87" s="718"/>
      <c r="P87" s="718"/>
      <c r="Q87" s="719"/>
    </row>
    <row r="88" spans="1:17" ht="24.75" customHeight="1">
      <c r="A88" s="265">
        <v>43</v>
      </c>
      <c r="B88" s="715"/>
      <c r="C88" s="715"/>
      <c r="D88" s="267" t="s">
        <v>161</v>
      </c>
      <c r="E88" s="715"/>
      <c r="F88" s="715"/>
      <c r="G88" s="716"/>
      <c r="H88" s="716"/>
      <c r="I88" s="716"/>
      <c r="J88" s="716"/>
      <c r="K88" s="716"/>
      <c r="L88" s="717"/>
      <c r="M88" s="718"/>
      <c r="N88" s="718"/>
      <c r="O88" s="718"/>
      <c r="P88" s="718"/>
      <c r="Q88" s="719"/>
    </row>
    <row r="89" spans="1:17" ht="24.75" customHeight="1">
      <c r="A89" s="265">
        <v>44</v>
      </c>
      <c r="B89" s="715"/>
      <c r="C89" s="715"/>
      <c r="D89" s="267" t="s">
        <v>161</v>
      </c>
      <c r="E89" s="715"/>
      <c r="F89" s="715"/>
      <c r="G89" s="716"/>
      <c r="H89" s="716"/>
      <c r="I89" s="716"/>
      <c r="J89" s="716"/>
      <c r="K89" s="716"/>
      <c r="L89" s="717"/>
      <c r="M89" s="718"/>
      <c r="N89" s="718"/>
      <c r="O89" s="718"/>
      <c r="P89" s="718"/>
      <c r="Q89" s="719"/>
    </row>
    <row r="90" spans="1:17" ht="24.75" customHeight="1">
      <c r="A90" s="265">
        <v>45</v>
      </c>
      <c r="B90" s="715"/>
      <c r="C90" s="715"/>
      <c r="D90" s="267" t="s">
        <v>161</v>
      </c>
      <c r="E90" s="715"/>
      <c r="F90" s="715"/>
      <c r="G90" s="716"/>
      <c r="H90" s="716"/>
      <c r="I90" s="716"/>
      <c r="J90" s="716"/>
      <c r="K90" s="716"/>
      <c r="L90" s="717"/>
      <c r="M90" s="718"/>
      <c r="N90" s="718"/>
      <c r="O90" s="718"/>
      <c r="P90" s="718"/>
      <c r="Q90" s="719"/>
    </row>
    <row r="91" spans="1:17" ht="24.75" customHeight="1">
      <c r="A91" s="265">
        <v>46</v>
      </c>
      <c r="B91" s="715"/>
      <c r="C91" s="715"/>
      <c r="D91" s="267" t="s">
        <v>161</v>
      </c>
      <c r="E91" s="715"/>
      <c r="F91" s="715"/>
      <c r="G91" s="716"/>
      <c r="H91" s="716"/>
      <c r="I91" s="716"/>
      <c r="J91" s="716"/>
      <c r="K91" s="716"/>
      <c r="L91" s="717"/>
      <c r="M91" s="718"/>
      <c r="N91" s="718"/>
      <c r="O91" s="718"/>
      <c r="P91" s="718"/>
      <c r="Q91" s="719"/>
    </row>
    <row r="92" spans="1:17" ht="24.75" customHeight="1">
      <c r="A92" s="265">
        <v>47</v>
      </c>
      <c r="B92" s="715"/>
      <c r="C92" s="715"/>
      <c r="D92" s="267" t="s">
        <v>161</v>
      </c>
      <c r="E92" s="715"/>
      <c r="F92" s="715"/>
      <c r="G92" s="716"/>
      <c r="H92" s="716"/>
      <c r="I92" s="716"/>
      <c r="J92" s="716"/>
      <c r="K92" s="716"/>
      <c r="L92" s="717"/>
      <c r="M92" s="718"/>
      <c r="N92" s="718"/>
      <c r="O92" s="718"/>
      <c r="P92" s="718"/>
      <c r="Q92" s="719"/>
    </row>
    <row r="93" spans="1:17" ht="24.75" customHeight="1">
      <c r="A93" s="265">
        <v>48</v>
      </c>
      <c r="B93" s="715"/>
      <c r="C93" s="715"/>
      <c r="D93" s="267" t="s">
        <v>161</v>
      </c>
      <c r="E93" s="715"/>
      <c r="F93" s="715"/>
      <c r="G93" s="716"/>
      <c r="H93" s="716"/>
      <c r="I93" s="716"/>
      <c r="J93" s="716"/>
      <c r="K93" s="716"/>
      <c r="L93" s="717"/>
      <c r="M93" s="718"/>
      <c r="N93" s="718"/>
      <c r="O93" s="718"/>
      <c r="P93" s="718"/>
      <c r="Q93" s="719"/>
    </row>
    <row r="94" spans="1:17" ht="24.75" customHeight="1">
      <c r="A94" s="265">
        <v>49</v>
      </c>
      <c r="B94" s="715"/>
      <c r="C94" s="715"/>
      <c r="D94" s="267" t="s">
        <v>161</v>
      </c>
      <c r="E94" s="715"/>
      <c r="F94" s="715"/>
      <c r="G94" s="716"/>
      <c r="H94" s="716"/>
      <c r="I94" s="716"/>
      <c r="J94" s="716"/>
      <c r="K94" s="716"/>
      <c r="L94" s="717"/>
      <c r="M94" s="718"/>
      <c r="N94" s="718"/>
      <c r="O94" s="718"/>
      <c r="P94" s="718"/>
      <c r="Q94" s="719"/>
    </row>
    <row r="95" spans="1:17" ht="24.75" customHeight="1">
      <c r="A95" s="265">
        <v>50</v>
      </c>
      <c r="B95" s="715"/>
      <c r="C95" s="715"/>
      <c r="D95" s="267" t="s">
        <v>161</v>
      </c>
      <c r="E95" s="715"/>
      <c r="F95" s="715"/>
      <c r="G95" s="716"/>
      <c r="H95" s="716"/>
      <c r="I95" s="716"/>
      <c r="J95" s="716"/>
      <c r="K95" s="716"/>
      <c r="L95" s="717"/>
      <c r="M95" s="718"/>
      <c r="N95" s="718"/>
      <c r="O95" s="718"/>
      <c r="P95" s="718"/>
      <c r="Q95" s="719"/>
    </row>
    <row r="96" spans="1:17" ht="24" customHeight="1">
      <c r="A96" s="265"/>
      <c r="B96" s="265"/>
      <c r="C96" s="265"/>
      <c r="D96" s="265"/>
      <c r="E96" s="265"/>
      <c r="F96" s="265"/>
      <c r="G96" s="712" t="s">
        <v>75</v>
      </c>
      <c r="H96" s="712"/>
      <c r="I96" s="712"/>
      <c r="J96" s="712"/>
      <c r="K96" s="712"/>
      <c r="L96" s="713">
        <f>SUM(L71:Q95)</f>
        <v>0</v>
      </c>
      <c r="M96" s="713"/>
      <c r="N96" s="713"/>
      <c r="O96" s="713"/>
      <c r="P96" s="713"/>
      <c r="Q96" s="713"/>
    </row>
    <row r="97" spans="2:2">
      <c r="B97" s="268"/>
    </row>
  </sheetData>
  <sheetProtection password="F3DD" sheet="1" objects="1" scenarios="1" formatCells="0" insertRows="0"/>
  <mergeCells count="234">
    <mergeCell ref="B94:C94"/>
    <mergeCell ref="E94:F94"/>
    <mergeCell ref="G94:K94"/>
    <mergeCell ref="L94:Q94"/>
    <mergeCell ref="B95:C95"/>
    <mergeCell ref="E95:F95"/>
    <mergeCell ref="G95:K95"/>
    <mergeCell ref="L95:Q95"/>
    <mergeCell ref="G96:K96"/>
    <mergeCell ref="L96:Q96"/>
    <mergeCell ref="B91:C91"/>
    <mergeCell ref="E91:F91"/>
    <mergeCell ref="G91:K91"/>
    <mergeCell ref="L91:Q91"/>
    <mergeCell ref="B92:C92"/>
    <mergeCell ref="E92:F92"/>
    <mergeCell ref="G92:K92"/>
    <mergeCell ref="L92:Q92"/>
    <mergeCell ref="B93:C93"/>
    <mergeCell ref="E93:F93"/>
    <mergeCell ref="G93:K93"/>
    <mergeCell ref="L93:Q93"/>
    <mergeCell ref="B88:C88"/>
    <mergeCell ref="E88:F88"/>
    <mergeCell ref="G88:K88"/>
    <mergeCell ref="L88:Q88"/>
    <mergeCell ref="B89:C89"/>
    <mergeCell ref="E89:F89"/>
    <mergeCell ref="G89:K89"/>
    <mergeCell ref="L89:Q89"/>
    <mergeCell ref="B90:C90"/>
    <mergeCell ref="E90:F90"/>
    <mergeCell ref="G90:K90"/>
    <mergeCell ref="L90:Q90"/>
    <mergeCell ref="B85:C85"/>
    <mergeCell ref="E85:F85"/>
    <mergeCell ref="G85:K85"/>
    <mergeCell ref="L85:Q85"/>
    <mergeCell ref="B86:C86"/>
    <mergeCell ref="E86:F86"/>
    <mergeCell ref="G86:K86"/>
    <mergeCell ref="L86:Q86"/>
    <mergeCell ref="B87:C87"/>
    <mergeCell ref="E87:F87"/>
    <mergeCell ref="G87:K87"/>
    <mergeCell ref="L87:Q87"/>
    <mergeCell ref="B82:C82"/>
    <mergeCell ref="E82:F82"/>
    <mergeCell ref="G82:K82"/>
    <mergeCell ref="L82:Q82"/>
    <mergeCell ref="B83:C83"/>
    <mergeCell ref="E83:F83"/>
    <mergeCell ref="G83:K83"/>
    <mergeCell ref="L83:Q83"/>
    <mergeCell ref="B84:C84"/>
    <mergeCell ref="E84:F84"/>
    <mergeCell ref="G84:K84"/>
    <mergeCell ref="L84:Q84"/>
    <mergeCell ref="B79:C79"/>
    <mergeCell ref="E79:F79"/>
    <mergeCell ref="G79:K79"/>
    <mergeCell ref="L79:Q79"/>
    <mergeCell ref="B80:C80"/>
    <mergeCell ref="E80:F80"/>
    <mergeCell ref="G80:K80"/>
    <mergeCell ref="L80:Q80"/>
    <mergeCell ref="B81:C81"/>
    <mergeCell ref="E81:F81"/>
    <mergeCell ref="G81:K81"/>
    <mergeCell ref="L81:Q81"/>
    <mergeCell ref="B76:C76"/>
    <mergeCell ref="E76:F76"/>
    <mergeCell ref="G76:K76"/>
    <mergeCell ref="L76:Q76"/>
    <mergeCell ref="B77:C77"/>
    <mergeCell ref="E77:F77"/>
    <mergeCell ref="G77:K77"/>
    <mergeCell ref="L77:Q77"/>
    <mergeCell ref="B78:C78"/>
    <mergeCell ref="E78:F78"/>
    <mergeCell ref="G78:K78"/>
    <mergeCell ref="L78:Q78"/>
    <mergeCell ref="B73:C73"/>
    <mergeCell ref="E73:F73"/>
    <mergeCell ref="G73:K73"/>
    <mergeCell ref="L73:Q73"/>
    <mergeCell ref="B74:C74"/>
    <mergeCell ref="E74:F74"/>
    <mergeCell ref="G74:K74"/>
    <mergeCell ref="L74:Q74"/>
    <mergeCell ref="B75:C75"/>
    <mergeCell ref="E75:F75"/>
    <mergeCell ref="G75:K75"/>
    <mergeCell ref="L75:Q75"/>
    <mergeCell ref="B70:C70"/>
    <mergeCell ref="E70:F70"/>
    <mergeCell ref="G70:K70"/>
    <mergeCell ref="L70:Q70"/>
    <mergeCell ref="B71:C71"/>
    <mergeCell ref="E71:F71"/>
    <mergeCell ref="G71:K71"/>
    <mergeCell ref="L71:Q71"/>
    <mergeCell ref="B72:C72"/>
    <mergeCell ref="E72:F72"/>
    <mergeCell ref="G72:K72"/>
    <mergeCell ref="L72:Q72"/>
    <mergeCell ref="L59:Q59"/>
    <mergeCell ref="L60:Q60"/>
    <mergeCell ref="L61:Q61"/>
    <mergeCell ref="L40:Q40"/>
    <mergeCell ref="L41:Q41"/>
    <mergeCell ref="L42:Q42"/>
    <mergeCell ref="L43:Q43"/>
    <mergeCell ref="L44:Q44"/>
    <mergeCell ref="L45:Q45"/>
    <mergeCell ref="L46:Q46"/>
    <mergeCell ref="L47:Q47"/>
    <mergeCell ref="L48:Q48"/>
    <mergeCell ref="L49:Q49"/>
    <mergeCell ref="L50:Q50"/>
    <mergeCell ref="L51:Q51"/>
    <mergeCell ref="L52:Q52"/>
    <mergeCell ref="L53:Q53"/>
    <mergeCell ref="L54:Q54"/>
    <mergeCell ref="L55:Q55"/>
    <mergeCell ref="L56:Q56"/>
    <mergeCell ref="L57:Q57"/>
    <mergeCell ref="L58:Q58"/>
    <mergeCell ref="B58:C58"/>
    <mergeCell ref="E58:F58"/>
    <mergeCell ref="G58:K58"/>
    <mergeCell ref="L38:Q38"/>
    <mergeCell ref="L39:Q39"/>
    <mergeCell ref="B62:C62"/>
    <mergeCell ref="E62:F62"/>
    <mergeCell ref="G62:K62"/>
    <mergeCell ref="G64:K64"/>
    <mergeCell ref="B63:C63"/>
    <mergeCell ref="E63:F63"/>
    <mergeCell ref="G63:K63"/>
    <mergeCell ref="L62:Q62"/>
    <mergeCell ref="L63:Q63"/>
    <mergeCell ref="L64:Q64"/>
    <mergeCell ref="B59:C59"/>
    <mergeCell ref="E59:F59"/>
    <mergeCell ref="G59:K59"/>
    <mergeCell ref="B60:C60"/>
    <mergeCell ref="E60:F60"/>
    <mergeCell ref="G60:K60"/>
    <mergeCell ref="B61:C61"/>
    <mergeCell ref="E61:F61"/>
    <mergeCell ref="G61:K61"/>
    <mergeCell ref="E49:F49"/>
    <mergeCell ref="G49:K49"/>
    <mergeCell ref="B55:C55"/>
    <mergeCell ref="E55:F55"/>
    <mergeCell ref="G55:K55"/>
    <mergeCell ref="B52:C52"/>
    <mergeCell ref="E52:F52"/>
    <mergeCell ref="G52:K52"/>
    <mergeCell ref="B53:C53"/>
    <mergeCell ref="E53:F53"/>
    <mergeCell ref="G53:K53"/>
    <mergeCell ref="B50:C50"/>
    <mergeCell ref="E50:F50"/>
    <mergeCell ref="G50:K50"/>
    <mergeCell ref="B51:C51"/>
    <mergeCell ref="E51:F51"/>
    <mergeCell ref="G51:K51"/>
    <mergeCell ref="B56:C56"/>
    <mergeCell ref="E56:F56"/>
    <mergeCell ref="G56:K56"/>
    <mergeCell ref="B57:C57"/>
    <mergeCell ref="E57:F57"/>
    <mergeCell ref="G57:K57"/>
    <mergeCell ref="E41:F41"/>
    <mergeCell ref="G41:K41"/>
    <mergeCell ref="B54:C54"/>
    <mergeCell ref="E54:F54"/>
    <mergeCell ref="G54:K54"/>
    <mergeCell ref="B42:C42"/>
    <mergeCell ref="E42:F42"/>
    <mergeCell ref="G42:K42"/>
    <mergeCell ref="B43:C43"/>
    <mergeCell ref="E43:F43"/>
    <mergeCell ref="G43:K43"/>
    <mergeCell ref="B44:C44"/>
    <mergeCell ref="E44:F44"/>
    <mergeCell ref="G44:K44"/>
    <mergeCell ref="B45:C45"/>
    <mergeCell ref="E45:F45"/>
    <mergeCell ref="G45:K45"/>
    <mergeCell ref="B48:C48"/>
    <mergeCell ref="E48:F48"/>
    <mergeCell ref="G48:K48"/>
    <mergeCell ref="B46:C46"/>
    <mergeCell ref="E46:F46"/>
    <mergeCell ref="G46:K46"/>
    <mergeCell ref="B49:C49"/>
    <mergeCell ref="M3:Q3"/>
    <mergeCell ref="K7:Q7"/>
    <mergeCell ref="K8:Q8"/>
    <mergeCell ref="I9:K9"/>
    <mergeCell ref="L9:P9"/>
    <mergeCell ref="A11:Q11"/>
    <mergeCell ref="A13:Q14"/>
    <mergeCell ref="E20:L20"/>
    <mergeCell ref="B24:D24"/>
    <mergeCell ref="E24:K24"/>
    <mergeCell ref="M24:P24"/>
    <mergeCell ref="B47:C47"/>
    <mergeCell ref="E47:F47"/>
    <mergeCell ref="G47:K47"/>
    <mergeCell ref="G40:K40"/>
    <mergeCell ref="B25:D25"/>
    <mergeCell ref="E25:K25"/>
    <mergeCell ref="M25:P25"/>
    <mergeCell ref="B39:C39"/>
    <mergeCell ref="E39:F39"/>
    <mergeCell ref="G39:K39"/>
    <mergeCell ref="B40:C40"/>
    <mergeCell ref="E40:F40"/>
    <mergeCell ref="B41:C41"/>
    <mergeCell ref="B26:D26"/>
    <mergeCell ref="B27:D27"/>
    <mergeCell ref="E27:I27"/>
    <mergeCell ref="B28:D28"/>
    <mergeCell ref="E28:P28"/>
    <mergeCell ref="B29:D29"/>
    <mergeCell ref="E29:P29"/>
    <mergeCell ref="A30:Q30"/>
    <mergeCell ref="B38:C38"/>
    <mergeCell ref="E38:F38"/>
    <mergeCell ref="G38:K38"/>
  </mergeCells>
  <phoneticPr fontId="3"/>
  <dataValidations count="1">
    <dataValidation type="list" allowBlank="1" showInputMessage="1" showErrorMessage="1" sqref="E39:F63 E71:F95">
      <formula1>"①,②,③"</formula1>
    </dataValidation>
  </dataValidations>
  <pageMargins left="0.98425196850393704" right="0.78740157480314965" top="0.98425196850393704" bottom="0.98425196850393704" header="0.51181102362204722" footer="0.51181102362204722"/>
  <pageSetup paperSize="9" scale="102" orientation="portrait" cellComments="asDisplayed" r:id="rId1"/>
  <headerFooter alignWithMargins="0"/>
  <rowBreaks count="1" manualBreakCount="1">
    <brk id="3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nchor moveWithCells="1">
                  <from>
                    <xdr:col>4</xdr:col>
                    <xdr:colOff>85725</xdr:colOff>
                    <xdr:row>25</xdr:row>
                    <xdr:rowOff>38100</xdr:rowOff>
                  </from>
                  <to>
                    <xdr:col>5</xdr:col>
                    <xdr:colOff>85725</xdr:colOff>
                    <xdr:row>25</xdr:row>
                    <xdr:rowOff>276225</xdr:rowOff>
                  </to>
                </anchor>
              </controlPr>
            </control>
          </mc:Choice>
        </mc:AlternateContent>
        <mc:AlternateContent xmlns:mc="http://schemas.openxmlformats.org/markup-compatibility/2006">
          <mc:Choice Requires="x14">
            <control shapeId="7179" r:id="rId5" name="Check Box 11">
              <controlPr defaultSize="0" autoFill="0" autoLine="0" autoPict="0">
                <anchor moveWithCells="1">
                  <from>
                    <xdr:col>8</xdr:col>
                    <xdr:colOff>85725</xdr:colOff>
                    <xdr:row>25</xdr:row>
                    <xdr:rowOff>38100</xdr:rowOff>
                  </from>
                  <to>
                    <xdr:col>9</xdr:col>
                    <xdr:colOff>85725</xdr:colOff>
                    <xdr:row>25</xdr:row>
                    <xdr:rowOff>276225</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12</xdr:col>
                    <xdr:colOff>85725</xdr:colOff>
                    <xdr:row>25</xdr:row>
                    <xdr:rowOff>38100</xdr:rowOff>
                  </from>
                  <to>
                    <xdr:col>13</xdr:col>
                    <xdr:colOff>85725</xdr:colOff>
                    <xdr:row>25</xdr:row>
                    <xdr:rowOff>276225</xdr:rowOff>
                  </to>
                </anchor>
              </controlPr>
            </control>
          </mc:Choice>
        </mc:AlternateContent>
        <mc:AlternateContent xmlns:mc="http://schemas.openxmlformats.org/markup-compatibility/2006">
          <mc:Choice Requires="x14">
            <control shapeId="7184" r:id="rId7" name="Check Box 16">
              <controlPr defaultSize="0" autoFill="0" autoLine="0" autoPict="0">
                <anchor moveWithCells="1">
                  <from>
                    <xdr:col>4</xdr:col>
                    <xdr:colOff>85725</xdr:colOff>
                    <xdr:row>25</xdr:row>
                    <xdr:rowOff>38100</xdr:rowOff>
                  </from>
                  <to>
                    <xdr:col>5</xdr:col>
                    <xdr:colOff>85725</xdr:colOff>
                    <xdr:row>25</xdr:row>
                    <xdr:rowOff>276225</xdr:rowOff>
                  </to>
                </anchor>
              </controlPr>
            </control>
          </mc:Choice>
        </mc:AlternateContent>
        <mc:AlternateContent xmlns:mc="http://schemas.openxmlformats.org/markup-compatibility/2006">
          <mc:Choice Requires="x14">
            <control shapeId="7185" r:id="rId8" name="Check Box 17">
              <controlPr defaultSize="0" autoFill="0" autoLine="0" autoPict="0">
                <anchor moveWithCells="1">
                  <from>
                    <xdr:col>8</xdr:col>
                    <xdr:colOff>85725</xdr:colOff>
                    <xdr:row>25</xdr:row>
                    <xdr:rowOff>38100</xdr:rowOff>
                  </from>
                  <to>
                    <xdr:col>9</xdr:col>
                    <xdr:colOff>85725</xdr:colOff>
                    <xdr:row>25</xdr:row>
                    <xdr:rowOff>276225</xdr:rowOff>
                  </to>
                </anchor>
              </controlPr>
            </control>
          </mc:Choice>
        </mc:AlternateContent>
        <mc:AlternateContent xmlns:mc="http://schemas.openxmlformats.org/markup-compatibility/2006">
          <mc:Choice Requires="x14">
            <control shapeId="7186" r:id="rId9" name="Check Box 18">
              <controlPr defaultSize="0" autoFill="0" autoLine="0" autoPict="0">
                <anchor moveWithCells="1">
                  <from>
                    <xdr:col>12</xdr:col>
                    <xdr:colOff>85725</xdr:colOff>
                    <xdr:row>25</xdr:row>
                    <xdr:rowOff>38100</xdr:rowOff>
                  </from>
                  <to>
                    <xdr:col>13</xdr:col>
                    <xdr:colOff>85725</xdr:colOff>
                    <xdr:row>25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2"/>
  <sheetViews>
    <sheetView view="pageBreakPreview" zoomScaleNormal="100" zoomScaleSheetLayoutView="100" workbookViewId="0">
      <selection activeCell="I6" sqref="I6:L6"/>
    </sheetView>
  </sheetViews>
  <sheetFormatPr defaultRowHeight="13.5"/>
  <cols>
    <col min="1" max="1" width="4.625" style="4" customWidth="1"/>
    <col min="2" max="2" width="4" style="4" customWidth="1"/>
    <col min="3" max="3" width="9.375" style="4" customWidth="1"/>
    <col min="4" max="4" width="18.75" style="4" customWidth="1"/>
    <col min="5" max="5" width="7.25" style="4" customWidth="1"/>
    <col min="6" max="6" width="6.75" style="4" customWidth="1"/>
    <col min="7" max="7" width="7.125" style="4" customWidth="1"/>
    <col min="8" max="10" width="6.25" style="4" customWidth="1"/>
    <col min="11" max="11" width="8.125" style="4" customWidth="1"/>
    <col min="12" max="12" width="3.25" style="4" customWidth="1"/>
    <col min="13" max="13" width="8.375" style="4" customWidth="1"/>
    <col min="14" max="256" width="8.875" style="4"/>
    <col min="257" max="257" width="4.625" style="4" customWidth="1"/>
    <col min="258" max="258" width="4" style="4" customWidth="1"/>
    <col min="259" max="259" width="9.375" style="4" customWidth="1"/>
    <col min="260" max="260" width="18.75" style="4" customWidth="1"/>
    <col min="261" max="261" width="7.25" style="4" customWidth="1"/>
    <col min="262" max="262" width="6.75" style="4" customWidth="1"/>
    <col min="263" max="263" width="7.125" style="4" customWidth="1"/>
    <col min="264" max="266" width="6.25" style="4" customWidth="1"/>
    <col min="267" max="267" width="8.125" style="4" customWidth="1"/>
    <col min="268" max="268" width="3.25" style="4" customWidth="1"/>
    <col min="269" max="269" width="8.375" style="4" customWidth="1"/>
    <col min="270" max="512" width="8.875" style="4"/>
    <col min="513" max="513" width="4.625" style="4" customWidth="1"/>
    <col min="514" max="514" width="4" style="4" customWidth="1"/>
    <col min="515" max="515" width="9.375" style="4" customWidth="1"/>
    <col min="516" max="516" width="18.75" style="4" customWidth="1"/>
    <col min="517" max="517" width="7.25" style="4" customWidth="1"/>
    <col min="518" max="518" width="6.75" style="4" customWidth="1"/>
    <col min="519" max="519" width="7.125" style="4" customWidth="1"/>
    <col min="520" max="522" width="6.25" style="4" customWidth="1"/>
    <col min="523" max="523" width="8.125" style="4" customWidth="1"/>
    <col min="524" max="524" width="3.25" style="4" customWidth="1"/>
    <col min="525" max="525" width="8.375" style="4" customWidth="1"/>
    <col min="526" max="768" width="8.875" style="4"/>
    <col min="769" max="769" width="4.625" style="4" customWidth="1"/>
    <col min="770" max="770" width="4" style="4" customWidth="1"/>
    <col min="771" max="771" width="9.375" style="4" customWidth="1"/>
    <col min="772" max="772" width="18.75" style="4" customWidth="1"/>
    <col min="773" max="773" width="7.25" style="4" customWidth="1"/>
    <col min="774" max="774" width="6.75" style="4" customWidth="1"/>
    <col min="775" max="775" width="7.125" style="4" customWidth="1"/>
    <col min="776" max="778" width="6.25" style="4" customWidth="1"/>
    <col min="779" max="779" width="8.125" style="4" customWidth="1"/>
    <col min="780" max="780" width="3.25" style="4" customWidth="1"/>
    <col min="781" max="781" width="8.375" style="4" customWidth="1"/>
    <col min="782" max="1024" width="8.875" style="4"/>
    <col min="1025" max="1025" width="4.625" style="4" customWidth="1"/>
    <col min="1026" max="1026" width="4" style="4" customWidth="1"/>
    <col min="1027" max="1027" width="9.375" style="4" customWidth="1"/>
    <col min="1028" max="1028" width="18.75" style="4" customWidth="1"/>
    <col min="1029" max="1029" width="7.25" style="4" customWidth="1"/>
    <col min="1030" max="1030" width="6.75" style="4" customWidth="1"/>
    <col min="1031" max="1031" width="7.125" style="4" customWidth="1"/>
    <col min="1032" max="1034" width="6.25" style="4" customWidth="1"/>
    <col min="1035" max="1035" width="8.125" style="4" customWidth="1"/>
    <col min="1036" max="1036" width="3.25" style="4" customWidth="1"/>
    <col min="1037" max="1037" width="8.375" style="4" customWidth="1"/>
    <col min="1038" max="1280" width="8.875" style="4"/>
    <col min="1281" max="1281" width="4.625" style="4" customWidth="1"/>
    <col min="1282" max="1282" width="4" style="4" customWidth="1"/>
    <col min="1283" max="1283" width="9.375" style="4" customWidth="1"/>
    <col min="1284" max="1284" width="18.75" style="4" customWidth="1"/>
    <col min="1285" max="1285" width="7.25" style="4" customWidth="1"/>
    <col min="1286" max="1286" width="6.75" style="4" customWidth="1"/>
    <col min="1287" max="1287" width="7.125" style="4" customWidth="1"/>
    <col min="1288" max="1290" width="6.25" style="4" customWidth="1"/>
    <col min="1291" max="1291" width="8.125" style="4" customWidth="1"/>
    <col min="1292" max="1292" width="3.25" style="4" customWidth="1"/>
    <col min="1293" max="1293" width="8.375" style="4" customWidth="1"/>
    <col min="1294" max="1536" width="8.875" style="4"/>
    <col min="1537" max="1537" width="4.625" style="4" customWidth="1"/>
    <col min="1538" max="1538" width="4" style="4" customWidth="1"/>
    <col min="1539" max="1539" width="9.375" style="4" customWidth="1"/>
    <col min="1540" max="1540" width="18.75" style="4" customWidth="1"/>
    <col min="1541" max="1541" width="7.25" style="4" customWidth="1"/>
    <col min="1542" max="1542" width="6.75" style="4" customWidth="1"/>
    <col min="1543" max="1543" width="7.125" style="4" customWidth="1"/>
    <col min="1544" max="1546" width="6.25" style="4" customWidth="1"/>
    <col min="1547" max="1547" width="8.125" style="4" customWidth="1"/>
    <col min="1548" max="1548" width="3.25" style="4" customWidth="1"/>
    <col min="1549" max="1549" width="8.375" style="4" customWidth="1"/>
    <col min="1550" max="1792" width="8.875" style="4"/>
    <col min="1793" max="1793" width="4.625" style="4" customWidth="1"/>
    <col min="1794" max="1794" width="4" style="4" customWidth="1"/>
    <col min="1795" max="1795" width="9.375" style="4" customWidth="1"/>
    <col min="1796" max="1796" width="18.75" style="4" customWidth="1"/>
    <col min="1797" max="1797" width="7.25" style="4" customWidth="1"/>
    <col min="1798" max="1798" width="6.75" style="4" customWidth="1"/>
    <col min="1799" max="1799" width="7.125" style="4" customWidth="1"/>
    <col min="1800" max="1802" width="6.25" style="4" customWidth="1"/>
    <col min="1803" max="1803" width="8.125" style="4" customWidth="1"/>
    <col min="1804" max="1804" width="3.25" style="4" customWidth="1"/>
    <col min="1805" max="1805" width="8.375" style="4" customWidth="1"/>
    <col min="1806" max="2048" width="8.875" style="4"/>
    <col min="2049" max="2049" width="4.625" style="4" customWidth="1"/>
    <col min="2050" max="2050" width="4" style="4" customWidth="1"/>
    <col min="2051" max="2051" width="9.375" style="4" customWidth="1"/>
    <col min="2052" max="2052" width="18.75" style="4" customWidth="1"/>
    <col min="2053" max="2053" width="7.25" style="4" customWidth="1"/>
    <col min="2054" max="2054" width="6.75" style="4" customWidth="1"/>
    <col min="2055" max="2055" width="7.125" style="4" customWidth="1"/>
    <col min="2056" max="2058" width="6.25" style="4" customWidth="1"/>
    <col min="2059" max="2059" width="8.125" style="4" customWidth="1"/>
    <col min="2060" max="2060" width="3.25" style="4" customWidth="1"/>
    <col min="2061" max="2061" width="8.375" style="4" customWidth="1"/>
    <col min="2062" max="2304" width="8.875" style="4"/>
    <col min="2305" max="2305" width="4.625" style="4" customWidth="1"/>
    <col min="2306" max="2306" width="4" style="4" customWidth="1"/>
    <col min="2307" max="2307" width="9.375" style="4" customWidth="1"/>
    <col min="2308" max="2308" width="18.75" style="4" customWidth="1"/>
    <col min="2309" max="2309" width="7.25" style="4" customWidth="1"/>
    <col min="2310" max="2310" width="6.75" style="4" customWidth="1"/>
    <col min="2311" max="2311" width="7.125" style="4" customWidth="1"/>
    <col min="2312" max="2314" width="6.25" style="4" customWidth="1"/>
    <col min="2315" max="2315" width="8.125" style="4" customWidth="1"/>
    <col min="2316" max="2316" width="3.25" style="4" customWidth="1"/>
    <col min="2317" max="2317" width="8.375" style="4" customWidth="1"/>
    <col min="2318" max="2560" width="8.875" style="4"/>
    <col min="2561" max="2561" width="4.625" style="4" customWidth="1"/>
    <col min="2562" max="2562" width="4" style="4" customWidth="1"/>
    <col min="2563" max="2563" width="9.375" style="4" customWidth="1"/>
    <col min="2564" max="2564" width="18.75" style="4" customWidth="1"/>
    <col min="2565" max="2565" width="7.25" style="4" customWidth="1"/>
    <col min="2566" max="2566" width="6.75" style="4" customWidth="1"/>
    <col min="2567" max="2567" width="7.125" style="4" customWidth="1"/>
    <col min="2568" max="2570" width="6.25" style="4" customWidth="1"/>
    <col min="2571" max="2571" width="8.125" style="4" customWidth="1"/>
    <col min="2572" max="2572" width="3.25" style="4" customWidth="1"/>
    <col min="2573" max="2573" width="8.375" style="4" customWidth="1"/>
    <col min="2574" max="2816" width="8.875" style="4"/>
    <col min="2817" max="2817" width="4.625" style="4" customWidth="1"/>
    <col min="2818" max="2818" width="4" style="4" customWidth="1"/>
    <col min="2819" max="2819" width="9.375" style="4" customWidth="1"/>
    <col min="2820" max="2820" width="18.75" style="4" customWidth="1"/>
    <col min="2821" max="2821" width="7.25" style="4" customWidth="1"/>
    <col min="2822" max="2822" width="6.75" style="4" customWidth="1"/>
    <col min="2823" max="2823" width="7.125" style="4" customWidth="1"/>
    <col min="2824" max="2826" width="6.25" style="4" customWidth="1"/>
    <col min="2827" max="2827" width="8.125" style="4" customWidth="1"/>
    <col min="2828" max="2828" width="3.25" style="4" customWidth="1"/>
    <col min="2829" max="2829" width="8.375" style="4" customWidth="1"/>
    <col min="2830" max="3072" width="8.875" style="4"/>
    <col min="3073" max="3073" width="4.625" style="4" customWidth="1"/>
    <col min="3074" max="3074" width="4" style="4" customWidth="1"/>
    <col min="3075" max="3075" width="9.375" style="4" customWidth="1"/>
    <col min="3076" max="3076" width="18.75" style="4" customWidth="1"/>
    <col min="3077" max="3077" width="7.25" style="4" customWidth="1"/>
    <col min="3078" max="3078" width="6.75" style="4" customWidth="1"/>
    <col min="3079" max="3079" width="7.125" style="4" customWidth="1"/>
    <col min="3080" max="3082" width="6.25" style="4" customWidth="1"/>
    <col min="3083" max="3083" width="8.125" style="4" customWidth="1"/>
    <col min="3084" max="3084" width="3.25" style="4" customWidth="1"/>
    <col min="3085" max="3085" width="8.375" style="4" customWidth="1"/>
    <col min="3086" max="3328" width="8.875" style="4"/>
    <col min="3329" max="3329" width="4.625" style="4" customWidth="1"/>
    <col min="3330" max="3330" width="4" style="4" customWidth="1"/>
    <col min="3331" max="3331" width="9.375" style="4" customWidth="1"/>
    <col min="3332" max="3332" width="18.75" style="4" customWidth="1"/>
    <col min="3333" max="3333" width="7.25" style="4" customWidth="1"/>
    <col min="3334" max="3334" width="6.75" style="4" customWidth="1"/>
    <col min="3335" max="3335" width="7.125" style="4" customWidth="1"/>
    <col min="3336" max="3338" width="6.25" style="4" customWidth="1"/>
    <col min="3339" max="3339" width="8.125" style="4" customWidth="1"/>
    <col min="3340" max="3340" width="3.25" style="4" customWidth="1"/>
    <col min="3341" max="3341" width="8.375" style="4" customWidth="1"/>
    <col min="3342" max="3584" width="8.875" style="4"/>
    <col min="3585" max="3585" width="4.625" style="4" customWidth="1"/>
    <col min="3586" max="3586" width="4" style="4" customWidth="1"/>
    <col min="3587" max="3587" width="9.375" style="4" customWidth="1"/>
    <col min="3588" max="3588" width="18.75" style="4" customWidth="1"/>
    <col min="3589" max="3589" width="7.25" style="4" customWidth="1"/>
    <col min="3590" max="3590" width="6.75" style="4" customWidth="1"/>
    <col min="3591" max="3591" width="7.125" style="4" customWidth="1"/>
    <col min="3592" max="3594" width="6.25" style="4" customWidth="1"/>
    <col min="3595" max="3595" width="8.125" style="4" customWidth="1"/>
    <col min="3596" max="3596" width="3.25" style="4" customWidth="1"/>
    <col min="3597" max="3597" width="8.375" style="4" customWidth="1"/>
    <col min="3598" max="3840" width="8.875" style="4"/>
    <col min="3841" max="3841" width="4.625" style="4" customWidth="1"/>
    <col min="3842" max="3842" width="4" style="4" customWidth="1"/>
    <col min="3843" max="3843" width="9.375" style="4" customWidth="1"/>
    <col min="3844" max="3844" width="18.75" style="4" customWidth="1"/>
    <col min="3845" max="3845" width="7.25" style="4" customWidth="1"/>
    <col min="3846" max="3846" width="6.75" style="4" customWidth="1"/>
    <col min="3847" max="3847" width="7.125" style="4" customWidth="1"/>
    <col min="3848" max="3850" width="6.25" style="4" customWidth="1"/>
    <col min="3851" max="3851" width="8.125" style="4" customWidth="1"/>
    <col min="3852" max="3852" width="3.25" style="4" customWidth="1"/>
    <col min="3853" max="3853" width="8.375" style="4" customWidth="1"/>
    <col min="3854" max="4096" width="8.875" style="4"/>
    <col min="4097" max="4097" width="4.625" style="4" customWidth="1"/>
    <col min="4098" max="4098" width="4" style="4" customWidth="1"/>
    <col min="4099" max="4099" width="9.375" style="4" customWidth="1"/>
    <col min="4100" max="4100" width="18.75" style="4" customWidth="1"/>
    <col min="4101" max="4101" width="7.25" style="4" customWidth="1"/>
    <col min="4102" max="4102" width="6.75" style="4" customWidth="1"/>
    <col min="4103" max="4103" width="7.125" style="4" customWidth="1"/>
    <col min="4104" max="4106" width="6.25" style="4" customWidth="1"/>
    <col min="4107" max="4107" width="8.125" style="4" customWidth="1"/>
    <col min="4108" max="4108" width="3.25" style="4" customWidth="1"/>
    <col min="4109" max="4109" width="8.375" style="4" customWidth="1"/>
    <col min="4110" max="4352" width="8.875" style="4"/>
    <col min="4353" max="4353" width="4.625" style="4" customWidth="1"/>
    <col min="4354" max="4354" width="4" style="4" customWidth="1"/>
    <col min="4355" max="4355" width="9.375" style="4" customWidth="1"/>
    <col min="4356" max="4356" width="18.75" style="4" customWidth="1"/>
    <col min="4357" max="4357" width="7.25" style="4" customWidth="1"/>
    <col min="4358" max="4358" width="6.75" style="4" customWidth="1"/>
    <col min="4359" max="4359" width="7.125" style="4" customWidth="1"/>
    <col min="4360" max="4362" width="6.25" style="4" customWidth="1"/>
    <col min="4363" max="4363" width="8.125" style="4" customWidth="1"/>
    <col min="4364" max="4364" width="3.25" style="4" customWidth="1"/>
    <col min="4365" max="4365" width="8.375" style="4" customWidth="1"/>
    <col min="4366" max="4608" width="8.875" style="4"/>
    <col min="4609" max="4609" width="4.625" style="4" customWidth="1"/>
    <col min="4610" max="4610" width="4" style="4" customWidth="1"/>
    <col min="4611" max="4611" width="9.375" style="4" customWidth="1"/>
    <col min="4612" max="4612" width="18.75" style="4" customWidth="1"/>
    <col min="4613" max="4613" width="7.25" style="4" customWidth="1"/>
    <col min="4614" max="4614" width="6.75" style="4" customWidth="1"/>
    <col min="4615" max="4615" width="7.125" style="4" customWidth="1"/>
    <col min="4616" max="4618" width="6.25" style="4" customWidth="1"/>
    <col min="4619" max="4619" width="8.125" style="4" customWidth="1"/>
    <col min="4620" max="4620" width="3.25" style="4" customWidth="1"/>
    <col min="4621" max="4621" width="8.375" style="4" customWidth="1"/>
    <col min="4622" max="4864" width="8.875" style="4"/>
    <col min="4865" max="4865" width="4.625" style="4" customWidth="1"/>
    <col min="4866" max="4866" width="4" style="4" customWidth="1"/>
    <col min="4867" max="4867" width="9.375" style="4" customWidth="1"/>
    <col min="4868" max="4868" width="18.75" style="4" customWidth="1"/>
    <col min="4869" max="4869" width="7.25" style="4" customWidth="1"/>
    <col min="4870" max="4870" width="6.75" style="4" customWidth="1"/>
    <col min="4871" max="4871" width="7.125" style="4" customWidth="1"/>
    <col min="4872" max="4874" width="6.25" style="4" customWidth="1"/>
    <col min="4875" max="4875" width="8.125" style="4" customWidth="1"/>
    <col min="4876" max="4876" width="3.25" style="4" customWidth="1"/>
    <col min="4877" max="4877" width="8.375" style="4" customWidth="1"/>
    <col min="4878" max="5120" width="8.875" style="4"/>
    <col min="5121" max="5121" width="4.625" style="4" customWidth="1"/>
    <col min="5122" max="5122" width="4" style="4" customWidth="1"/>
    <col min="5123" max="5123" width="9.375" style="4" customWidth="1"/>
    <col min="5124" max="5124" width="18.75" style="4" customWidth="1"/>
    <col min="5125" max="5125" width="7.25" style="4" customWidth="1"/>
    <col min="5126" max="5126" width="6.75" style="4" customWidth="1"/>
    <col min="5127" max="5127" width="7.125" style="4" customWidth="1"/>
    <col min="5128" max="5130" width="6.25" style="4" customWidth="1"/>
    <col min="5131" max="5131" width="8.125" style="4" customWidth="1"/>
    <col min="5132" max="5132" width="3.25" style="4" customWidth="1"/>
    <col min="5133" max="5133" width="8.375" style="4" customWidth="1"/>
    <col min="5134" max="5376" width="8.875" style="4"/>
    <col min="5377" max="5377" width="4.625" style="4" customWidth="1"/>
    <col min="5378" max="5378" width="4" style="4" customWidth="1"/>
    <col min="5379" max="5379" width="9.375" style="4" customWidth="1"/>
    <col min="5380" max="5380" width="18.75" style="4" customWidth="1"/>
    <col min="5381" max="5381" width="7.25" style="4" customWidth="1"/>
    <col min="5382" max="5382" width="6.75" style="4" customWidth="1"/>
    <col min="5383" max="5383" width="7.125" style="4" customWidth="1"/>
    <col min="5384" max="5386" width="6.25" style="4" customWidth="1"/>
    <col min="5387" max="5387" width="8.125" style="4" customWidth="1"/>
    <col min="5388" max="5388" width="3.25" style="4" customWidth="1"/>
    <col min="5389" max="5389" width="8.375" style="4" customWidth="1"/>
    <col min="5390" max="5632" width="8.875" style="4"/>
    <col min="5633" max="5633" width="4.625" style="4" customWidth="1"/>
    <col min="5634" max="5634" width="4" style="4" customWidth="1"/>
    <col min="5635" max="5635" width="9.375" style="4" customWidth="1"/>
    <col min="5636" max="5636" width="18.75" style="4" customWidth="1"/>
    <col min="5637" max="5637" width="7.25" style="4" customWidth="1"/>
    <col min="5638" max="5638" width="6.75" style="4" customWidth="1"/>
    <col min="5639" max="5639" width="7.125" style="4" customWidth="1"/>
    <col min="5640" max="5642" width="6.25" style="4" customWidth="1"/>
    <col min="5643" max="5643" width="8.125" style="4" customWidth="1"/>
    <col min="5644" max="5644" width="3.25" style="4" customWidth="1"/>
    <col min="5645" max="5645" width="8.375" style="4" customWidth="1"/>
    <col min="5646" max="5888" width="8.875" style="4"/>
    <col min="5889" max="5889" width="4.625" style="4" customWidth="1"/>
    <col min="5890" max="5890" width="4" style="4" customWidth="1"/>
    <col min="5891" max="5891" width="9.375" style="4" customWidth="1"/>
    <col min="5892" max="5892" width="18.75" style="4" customWidth="1"/>
    <col min="5893" max="5893" width="7.25" style="4" customWidth="1"/>
    <col min="5894" max="5894" width="6.75" style="4" customWidth="1"/>
    <col min="5895" max="5895" width="7.125" style="4" customWidth="1"/>
    <col min="5896" max="5898" width="6.25" style="4" customWidth="1"/>
    <col min="5899" max="5899" width="8.125" style="4" customWidth="1"/>
    <col min="5900" max="5900" width="3.25" style="4" customWidth="1"/>
    <col min="5901" max="5901" width="8.375" style="4" customWidth="1"/>
    <col min="5902" max="6144" width="8.875" style="4"/>
    <col min="6145" max="6145" width="4.625" style="4" customWidth="1"/>
    <col min="6146" max="6146" width="4" style="4" customWidth="1"/>
    <col min="6147" max="6147" width="9.375" style="4" customWidth="1"/>
    <col min="6148" max="6148" width="18.75" style="4" customWidth="1"/>
    <col min="6149" max="6149" width="7.25" style="4" customWidth="1"/>
    <col min="6150" max="6150" width="6.75" style="4" customWidth="1"/>
    <col min="6151" max="6151" width="7.125" style="4" customWidth="1"/>
    <col min="6152" max="6154" width="6.25" style="4" customWidth="1"/>
    <col min="6155" max="6155" width="8.125" style="4" customWidth="1"/>
    <col min="6156" max="6156" width="3.25" style="4" customWidth="1"/>
    <col min="6157" max="6157" width="8.375" style="4" customWidth="1"/>
    <col min="6158" max="6400" width="8.875" style="4"/>
    <col min="6401" max="6401" width="4.625" style="4" customWidth="1"/>
    <col min="6402" max="6402" width="4" style="4" customWidth="1"/>
    <col min="6403" max="6403" width="9.375" style="4" customWidth="1"/>
    <col min="6404" max="6404" width="18.75" style="4" customWidth="1"/>
    <col min="6405" max="6405" width="7.25" style="4" customWidth="1"/>
    <col min="6406" max="6406" width="6.75" style="4" customWidth="1"/>
    <col min="6407" max="6407" width="7.125" style="4" customWidth="1"/>
    <col min="6408" max="6410" width="6.25" style="4" customWidth="1"/>
    <col min="6411" max="6411" width="8.125" style="4" customWidth="1"/>
    <col min="6412" max="6412" width="3.25" style="4" customWidth="1"/>
    <col min="6413" max="6413" width="8.375" style="4" customWidth="1"/>
    <col min="6414" max="6656" width="8.875" style="4"/>
    <col min="6657" max="6657" width="4.625" style="4" customWidth="1"/>
    <col min="6658" max="6658" width="4" style="4" customWidth="1"/>
    <col min="6659" max="6659" width="9.375" style="4" customWidth="1"/>
    <col min="6660" max="6660" width="18.75" style="4" customWidth="1"/>
    <col min="6661" max="6661" width="7.25" style="4" customWidth="1"/>
    <col min="6662" max="6662" width="6.75" style="4" customWidth="1"/>
    <col min="6663" max="6663" width="7.125" style="4" customWidth="1"/>
    <col min="6664" max="6666" width="6.25" style="4" customWidth="1"/>
    <col min="6667" max="6667" width="8.125" style="4" customWidth="1"/>
    <col min="6668" max="6668" width="3.25" style="4" customWidth="1"/>
    <col min="6669" max="6669" width="8.375" style="4" customWidth="1"/>
    <col min="6670" max="6912" width="8.875" style="4"/>
    <col min="6913" max="6913" width="4.625" style="4" customWidth="1"/>
    <col min="6914" max="6914" width="4" style="4" customWidth="1"/>
    <col min="6915" max="6915" width="9.375" style="4" customWidth="1"/>
    <col min="6916" max="6916" width="18.75" style="4" customWidth="1"/>
    <col min="6917" max="6917" width="7.25" style="4" customWidth="1"/>
    <col min="6918" max="6918" width="6.75" style="4" customWidth="1"/>
    <col min="6919" max="6919" width="7.125" style="4" customWidth="1"/>
    <col min="6920" max="6922" width="6.25" style="4" customWidth="1"/>
    <col min="6923" max="6923" width="8.125" style="4" customWidth="1"/>
    <col min="6924" max="6924" width="3.25" style="4" customWidth="1"/>
    <col min="6925" max="6925" width="8.375" style="4" customWidth="1"/>
    <col min="6926" max="7168" width="8.875" style="4"/>
    <col min="7169" max="7169" width="4.625" style="4" customWidth="1"/>
    <col min="7170" max="7170" width="4" style="4" customWidth="1"/>
    <col min="7171" max="7171" width="9.375" style="4" customWidth="1"/>
    <col min="7172" max="7172" width="18.75" style="4" customWidth="1"/>
    <col min="7173" max="7173" width="7.25" style="4" customWidth="1"/>
    <col min="7174" max="7174" width="6.75" style="4" customWidth="1"/>
    <col min="7175" max="7175" width="7.125" style="4" customWidth="1"/>
    <col min="7176" max="7178" width="6.25" style="4" customWidth="1"/>
    <col min="7179" max="7179" width="8.125" style="4" customWidth="1"/>
    <col min="7180" max="7180" width="3.25" style="4" customWidth="1"/>
    <col min="7181" max="7181" width="8.375" style="4" customWidth="1"/>
    <col min="7182" max="7424" width="8.875" style="4"/>
    <col min="7425" max="7425" width="4.625" style="4" customWidth="1"/>
    <col min="7426" max="7426" width="4" style="4" customWidth="1"/>
    <col min="7427" max="7427" width="9.375" style="4" customWidth="1"/>
    <col min="7428" max="7428" width="18.75" style="4" customWidth="1"/>
    <col min="7429" max="7429" width="7.25" style="4" customWidth="1"/>
    <col min="7430" max="7430" width="6.75" style="4" customWidth="1"/>
    <col min="7431" max="7431" width="7.125" style="4" customWidth="1"/>
    <col min="7432" max="7434" width="6.25" style="4" customWidth="1"/>
    <col min="7435" max="7435" width="8.125" style="4" customWidth="1"/>
    <col min="7436" max="7436" width="3.25" style="4" customWidth="1"/>
    <col min="7437" max="7437" width="8.375" style="4" customWidth="1"/>
    <col min="7438" max="7680" width="8.875" style="4"/>
    <col min="7681" max="7681" width="4.625" style="4" customWidth="1"/>
    <col min="7682" max="7682" width="4" style="4" customWidth="1"/>
    <col min="7683" max="7683" width="9.375" style="4" customWidth="1"/>
    <col min="7684" max="7684" width="18.75" style="4" customWidth="1"/>
    <col min="7685" max="7685" width="7.25" style="4" customWidth="1"/>
    <col min="7686" max="7686" width="6.75" style="4" customWidth="1"/>
    <col min="7687" max="7687" width="7.125" style="4" customWidth="1"/>
    <col min="7688" max="7690" width="6.25" style="4" customWidth="1"/>
    <col min="7691" max="7691" width="8.125" style="4" customWidth="1"/>
    <col min="7692" max="7692" width="3.25" style="4" customWidth="1"/>
    <col min="7693" max="7693" width="8.375" style="4" customWidth="1"/>
    <col min="7694" max="7936" width="8.875" style="4"/>
    <col min="7937" max="7937" width="4.625" style="4" customWidth="1"/>
    <col min="7938" max="7938" width="4" style="4" customWidth="1"/>
    <col min="7939" max="7939" width="9.375" style="4" customWidth="1"/>
    <col min="7940" max="7940" width="18.75" style="4" customWidth="1"/>
    <col min="7941" max="7941" width="7.25" style="4" customWidth="1"/>
    <col min="7942" max="7942" width="6.75" style="4" customWidth="1"/>
    <col min="7943" max="7943" width="7.125" style="4" customWidth="1"/>
    <col min="7944" max="7946" width="6.25" style="4" customWidth="1"/>
    <col min="7947" max="7947" width="8.125" style="4" customWidth="1"/>
    <col min="7948" max="7948" width="3.25" style="4" customWidth="1"/>
    <col min="7949" max="7949" width="8.375" style="4" customWidth="1"/>
    <col min="7950" max="8192" width="8.875" style="4"/>
    <col min="8193" max="8193" width="4.625" style="4" customWidth="1"/>
    <col min="8194" max="8194" width="4" style="4" customWidth="1"/>
    <col min="8195" max="8195" width="9.375" style="4" customWidth="1"/>
    <col min="8196" max="8196" width="18.75" style="4" customWidth="1"/>
    <col min="8197" max="8197" width="7.25" style="4" customWidth="1"/>
    <col min="8198" max="8198" width="6.75" style="4" customWidth="1"/>
    <col min="8199" max="8199" width="7.125" style="4" customWidth="1"/>
    <col min="8200" max="8202" width="6.25" style="4" customWidth="1"/>
    <col min="8203" max="8203" width="8.125" style="4" customWidth="1"/>
    <col min="8204" max="8204" width="3.25" style="4" customWidth="1"/>
    <col min="8205" max="8205" width="8.375" style="4" customWidth="1"/>
    <col min="8206" max="8448" width="8.875" style="4"/>
    <col min="8449" max="8449" width="4.625" style="4" customWidth="1"/>
    <col min="8450" max="8450" width="4" style="4" customWidth="1"/>
    <col min="8451" max="8451" width="9.375" style="4" customWidth="1"/>
    <col min="8452" max="8452" width="18.75" style="4" customWidth="1"/>
    <col min="8453" max="8453" width="7.25" style="4" customWidth="1"/>
    <col min="8454" max="8454" width="6.75" style="4" customWidth="1"/>
    <col min="8455" max="8455" width="7.125" style="4" customWidth="1"/>
    <col min="8456" max="8458" width="6.25" style="4" customWidth="1"/>
    <col min="8459" max="8459" width="8.125" style="4" customWidth="1"/>
    <col min="8460" max="8460" width="3.25" style="4" customWidth="1"/>
    <col min="8461" max="8461" width="8.375" style="4" customWidth="1"/>
    <col min="8462" max="8704" width="8.875" style="4"/>
    <col min="8705" max="8705" width="4.625" style="4" customWidth="1"/>
    <col min="8706" max="8706" width="4" style="4" customWidth="1"/>
    <col min="8707" max="8707" width="9.375" style="4" customWidth="1"/>
    <col min="8708" max="8708" width="18.75" style="4" customWidth="1"/>
    <col min="8709" max="8709" width="7.25" style="4" customWidth="1"/>
    <col min="8710" max="8710" width="6.75" style="4" customWidth="1"/>
    <col min="8711" max="8711" width="7.125" style="4" customWidth="1"/>
    <col min="8712" max="8714" width="6.25" style="4" customWidth="1"/>
    <col min="8715" max="8715" width="8.125" style="4" customWidth="1"/>
    <col min="8716" max="8716" width="3.25" style="4" customWidth="1"/>
    <col min="8717" max="8717" width="8.375" style="4" customWidth="1"/>
    <col min="8718" max="8960" width="8.875" style="4"/>
    <col min="8961" max="8961" width="4.625" style="4" customWidth="1"/>
    <col min="8962" max="8962" width="4" style="4" customWidth="1"/>
    <col min="8963" max="8963" width="9.375" style="4" customWidth="1"/>
    <col min="8964" max="8964" width="18.75" style="4" customWidth="1"/>
    <col min="8965" max="8965" width="7.25" style="4" customWidth="1"/>
    <col min="8966" max="8966" width="6.75" style="4" customWidth="1"/>
    <col min="8967" max="8967" width="7.125" style="4" customWidth="1"/>
    <col min="8968" max="8970" width="6.25" style="4" customWidth="1"/>
    <col min="8971" max="8971" width="8.125" style="4" customWidth="1"/>
    <col min="8972" max="8972" width="3.25" style="4" customWidth="1"/>
    <col min="8973" max="8973" width="8.375" style="4" customWidth="1"/>
    <col min="8974" max="9216" width="8.875" style="4"/>
    <col min="9217" max="9217" width="4.625" style="4" customWidth="1"/>
    <col min="9218" max="9218" width="4" style="4" customWidth="1"/>
    <col min="9219" max="9219" width="9.375" style="4" customWidth="1"/>
    <col min="9220" max="9220" width="18.75" style="4" customWidth="1"/>
    <col min="9221" max="9221" width="7.25" style="4" customWidth="1"/>
    <col min="9222" max="9222" width="6.75" style="4" customWidth="1"/>
    <col min="9223" max="9223" width="7.125" style="4" customWidth="1"/>
    <col min="9224" max="9226" width="6.25" style="4" customWidth="1"/>
    <col min="9227" max="9227" width="8.125" style="4" customWidth="1"/>
    <col min="9228" max="9228" width="3.25" style="4" customWidth="1"/>
    <col min="9229" max="9229" width="8.375" style="4" customWidth="1"/>
    <col min="9230" max="9472" width="8.875" style="4"/>
    <col min="9473" max="9473" width="4.625" style="4" customWidth="1"/>
    <col min="9474" max="9474" width="4" style="4" customWidth="1"/>
    <col min="9475" max="9475" width="9.375" style="4" customWidth="1"/>
    <col min="9476" max="9476" width="18.75" style="4" customWidth="1"/>
    <col min="9477" max="9477" width="7.25" style="4" customWidth="1"/>
    <col min="9478" max="9478" width="6.75" style="4" customWidth="1"/>
    <col min="9479" max="9479" width="7.125" style="4" customWidth="1"/>
    <col min="9480" max="9482" width="6.25" style="4" customWidth="1"/>
    <col min="9483" max="9483" width="8.125" style="4" customWidth="1"/>
    <col min="9484" max="9484" width="3.25" style="4" customWidth="1"/>
    <col min="9485" max="9485" width="8.375" style="4" customWidth="1"/>
    <col min="9486" max="9728" width="8.875" style="4"/>
    <col min="9729" max="9729" width="4.625" style="4" customWidth="1"/>
    <col min="9730" max="9730" width="4" style="4" customWidth="1"/>
    <col min="9731" max="9731" width="9.375" style="4" customWidth="1"/>
    <col min="9732" max="9732" width="18.75" style="4" customWidth="1"/>
    <col min="9733" max="9733" width="7.25" style="4" customWidth="1"/>
    <col min="9734" max="9734" width="6.75" style="4" customWidth="1"/>
    <col min="9735" max="9735" width="7.125" style="4" customWidth="1"/>
    <col min="9736" max="9738" width="6.25" style="4" customWidth="1"/>
    <col min="9739" max="9739" width="8.125" style="4" customWidth="1"/>
    <col min="9740" max="9740" width="3.25" style="4" customWidth="1"/>
    <col min="9741" max="9741" width="8.375" style="4" customWidth="1"/>
    <col min="9742" max="9984" width="8.875" style="4"/>
    <col min="9985" max="9985" width="4.625" style="4" customWidth="1"/>
    <col min="9986" max="9986" width="4" style="4" customWidth="1"/>
    <col min="9987" max="9987" width="9.375" style="4" customWidth="1"/>
    <col min="9988" max="9988" width="18.75" style="4" customWidth="1"/>
    <col min="9989" max="9989" width="7.25" style="4" customWidth="1"/>
    <col min="9990" max="9990" width="6.75" style="4" customWidth="1"/>
    <col min="9991" max="9991" width="7.125" style="4" customWidth="1"/>
    <col min="9992" max="9994" width="6.25" style="4" customWidth="1"/>
    <col min="9995" max="9995" width="8.125" style="4" customWidth="1"/>
    <col min="9996" max="9996" width="3.25" style="4" customWidth="1"/>
    <col min="9997" max="9997" width="8.375" style="4" customWidth="1"/>
    <col min="9998" max="10240" width="8.875" style="4"/>
    <col min="10241" max="10241" width="4.625" style="4" customWidth="1"/>
    <col min="10242" max="10242" width="4" style="4" customWidth="1"/>
    <col min="10243" max="10243" width="9.375" style="4" customWidth="1"/>
    <col min="10244" max="10244" width="18.75" style="4" customWidth="1"/>
    <col min="10245" max="10245" width="7.25" style="4" customWidth="1"/>
    <col min="10246" max="10246" width="6.75" style="4" customWidth="1"/>
    <col min="10247" max="10247" width="7.125" style="4" customWidth="1"/>
    <col min="10248" max="10250" width="6.25" style="4" customWidth="1"/>
    <col min="10251" max="10251" width="8.125" style="4" customWidth="1"/>
    <col min="10252" max="10252" width="3.25" style="4" customWidth="1"/>
    <col min="10253" max="10253" width="8.375" style="4" customWidth="1"/>
    <col min="10254" max="10496" width="8.875" style="4"/>
    <col min="10497" max="10497" width="4.625" style="4" customWidth="1"/>
    <col min="10498" max="10498" width="4" style="4" customWidth="1"/>
    <col min="10499" max="10499" width="9.375" style="4" customWidth="1"/>
    <col min="10500" max="10500" width="18.75" style="4" customWidth="1"/>
    <col min="10501" max="10501" width="7.25" style="4" customWidth="1"/>
    <col min="10502" max="10502" width="6.75" style="4" customWidth="1"/>
    <col min="10503" max="10503" width="7.125" style="4" customWidth="1"/>
    <col min="10504" max="10506" width="6.25" style="4" customWidth="1"/>
    <col min="10507" max="10507" width="8.125" style="4" customWidth="1"/>
    <col min="10508" max="10508" width="3.25" style="4" customWidth="1"/>
    <col min="10509" max="10509" width="8.375" style="4" customWidth="1"/>
    <col min="10510" max="10752" width="8.875" style="4"/>
    <col min="10753" max="10753" width="4.625" style="4" customWidth="1"/>
    <col min="10754" max="10754" width="4" style="4" customWidth="1"/>
    <col min="10755" max="10755" width="9.375" style="4" customWidth="1"/>
    <col min="10756" max="10756" width="18.75" style="4" customWidth="1"/>
    <col min="10757" max="10757" width="7.25" style="4" customWidth="1"/>
    <col min="10758" max="10758" width="6.75" style="4" customWidth="1"/>
    <col min="10759" max="10759" width="7.125" style="4" customWidth="1"/>
    <col min="10760" max="10762" width="6.25" style="4" customWidth="1"/>
    <col min="10763" max="10763" width="8.125" style="4" customWidth="1"/>
    <col min="10764" max="10764" width="3.25" style="4" customWidth="1"/>
    <col min="10765" max="10765" width="8.375" style="4" customWidth="1"/>
    <col min="10766" max="11008" width="8.875" style="4"/>
    <col min="11009" max="11009" width="4.625" style="4" customWidth="1"/>
    <col min="11010" max="11010" width="4" style="4" customWidth="1"/>
    <col min="11011" max="11011" width="9.375" style="4" customWidth="1"/>
    <col min="11012" max="11012" width="18.75" style="4" customWidth="1"/>
    <col min="11013" max="11013" width="7.25" style="4" customWidth="1"/>
    <col min="11014" max="11014" width="6.75" style="4" customWidth="1"/>
    <col min="11015" max="11015" width="7.125" style="4" customWidth="1"/>
    <col min="11016" max="11018" width="6.25" style="4" customWidth="1"/>
    <col min="11019" max="11019" width="8.125" style="4" customWidth="1"/>
    <col min="11020" max="11020" width="3.25" style="4" customWidth="1"/>
    <col min="11021" max="11021" width="8.375" style="4" customWidth="1"/>
    <col min="11022" max="11264" width="8.875" style="4"/>
    <col min="11265" max="11265" width="4.625" style="4" customWidth="1"/>
    <col min="11266" max="11266" width="4" style="4" customWidth="1"/>
    <col min="11267" max="11267" width="9.375" style="4" customWidth="1"/>
    <col min="11268" max="11268" width="18.75" style="4" customWidth="1"/>
    <col min="11269" max="11269" width="7.25" style="4" customWidth="1"/>
    <col min="11270" max="11270" width="6.75" style="4" customWidth="1"/>
    <col min="11271" max="11271" width="7.125" style="4" customWidth="1"/>
    <col min="11272" max="11274" width="6.25" style="4" customWidth="1"/>
    <col min="11275" max="11275" width="8.125" style="4" customWidth="1"/>
    <col min="11276" max="11276" width="3.25" style="4" customWidth="1"/>
    <col min="11277" max="11277" width="8.375" style="4" customWidth="1"/>
    <col min="11278" max="11520" width="8.875" style="4"/>
    <col min="11521" max="11521" width="4.625" style="4" customWidth="1"/>
    <col min="11522" max="11522" width="4" style="4" customWidth="1"/>
    <col min="11523" max="11523" width="9.375" style="4" customWidth="1"/>
    <col min="11524" max="11524" width="18.75" style="4" customWidth="1"/>
    <col min="11525" max="11525" width="7.25" style="4" customWidth="1"/>
    <col min="11526" max="11526" width="6.75" style="4" customWidth="1"/>
    <col min="11527" max="11527" width="7.125" style="4" customWidth="1"/>
    <col min="11528" max="11530" width="6.25" style="4" customWidth="1"/>
    <col min="11531" max="11531" width="8.125" style="4" customWidth="1"/>
    <col min="11532" max="11532" width="3.25" style="4" customWidth="1"/>
    <col min="11533" max="11533" width="8.375" style="4" customWidth="1"/>
    <col min="11534" max="11776" width="8.875" style="4"/>
    <col min="11777" max="11777" width="4.625" style="4" customWidth="1"/>
    <col min="11778" max="11778" width="4" style="4" customWidth="1"/>
    <col min="11779" max="11779" width="9.375" style="4" customWidth="1"/>
    <col min="11780" max="11780" width="18.75" style="4" customWidth="1"/>
    <col min="11781" max="11781" width="7.25" style="4" customWidth="1"/>
    <col min="11782" max="11782" width="6.75" style="4" customWidth="1"/>
    <col min="11783" max="11783" width="7.125" style="4" customWidth="1"/>
    <col min="11784" max="11786" width="6.25" style="4" customWidth="1"/>
    <col min="11787" max="11787" width="8.125" style="4" customWidth="1"/>
    <col min="11788" max="11788" width="3.25" style="4" customWidth="1"/>
    <col min="11789" max="11789" width="8.375" style="4" customWidth="1"/>
    <col min="11790" max="12032" width="8.875" style="4"/>
    <col min="12033" max="12033" width="4.625" style="4" customWidth="1"/>
    <col min="12034" max="12034" width="4" style="4" customWidth="1"/>
    <col min="12035" max="12035" width="9.375" style="4" customWidth="1"/>
    <col min="12036" max="12036" width="18.75" style="4" customWidth="1"/>
    <col min="12037" max="12037" width="7.25" style="4" customWidth="1"/>
    <col min="12038" max="12038" width="6.75" style="4" customWidth="1"/>
    <col min="12039" max="12039" width="7.125" style="4" customWidth="1"/>
    <col min="12040" max="12042" width="6.25" style="4" customWidth="1"/>
    <col min="12043" max="12043" width="8.125" style="4" customWidth="1"/>
    <col min="12044" max="12044" width="3.25" style="4" customWidth="1"/>
    <col min="12045" max="12045" width="8.375" style="4" customWidth="1"/>
    <col min="12046" max="12288" width="8.875" style="4"/>
    <col min="12289" max="12289" width="4.625" style="4" customWidth="1"/>
    <col min="12290" max="12290" width="4" style="4" customWidth="1"/>
    <col min="12291" max="12291" width="9.375" style="4" customWidth="1"/>
    <col min="12292" max="12292" width="18.75" style="4" customWidth="1"/>
    <col min="12293" max="12293" width="7.25" style="4" customWidth="1"/>
    <col min="12294" max="12294" width="6.75" style="4" customWidth="1"/>
    <col min="12295" max="12295" width="7.125" style="4" customWidth="1"/>
    <col min="12296" max="12298" width="6.25" style="4" customWidth="1"/>
    <col min="12299" max="12299" width="8.125" style="4" customWidth="1"/>
    <col min="12300" max="12300" width="3.25" style="4" customWidth="1"/>
    <col min="12301" max="12301" width="8.375" style="4" customWidth="1"/>
    <col min="12302" max="12544" width="8.875" style="4"/>
    <col min="12545" max="12545" width="4.625" style="4" customWidth="1"/>
    <col min="12546" max="12546" width="4" style="4" customWidth="1"/>
    <col min="12547" max="12547" width="9.375" style="4" customWidth="1"/>
    <col min="12548" max="12548" width="18.75" style="4" customWidth="1"/>
    <col min="12549" max="12549" width="7.25" style="4" customWidth="1"/>
    <col min="12550" max="12550" width="6.75" style="4" customWidth="1"/>
    <col min="12551" max="12551" width="7.125" style="4" customWidth="1"/>
    <col min="12552" max="12554" width="6.25" style="4" customWidth="1"/>
    <col min="12555" max="12555" width="8.125" style="4" customWidth="1"/>
    <col min="12556" max="12556" width="3.25" style="4" customWidth="1"/>
    <col min="12557" max="12557" width="8.375" style="4" customWidth="1"/>
    <col min="12558" max="12800" width="8.875" style="4"/>
    <col min="12801" max="12801" width="4.625" style="4" customWidth="1"/>
    <col min="12802" max="12802" width="4" style="4" customWidth="1"/>
    <col min="12803" max="12803" width="9.375" style="4" customWidth="1"/>
    <col min="12804" max="12804" width="18.75" style="4" customWidth="1"/>
    <col min="12805" max="12805" width="7.25" style="4" customWidth="1"/>
    <col min="12806" max="12806" width="6.75" style="4" customWidth="1"/>
    <col min="12807" max="12807" width="7.125" style="4" customWidth="1"/>
    <col min="12808" max="12810" width="6.25" style="4" customWidth="1"/>
    <col min="12811" max="12811" width="8.125" style="4" customWidth="1"/>
    <col min="12812" max="12812" width="3.25" style="4" customWidth="1"/>
    <col min="12813" max="12813" width="8.375" style="4" customWidth="1"/>
    <col min="12814" max="13056" width="8.875" style="4"/>
    <col min="13057" max="13057" width="4.625" style="4" customWidth="1"/>
    <col min="13058" max="13058" width="4" style="4" customWidth="1"/>
    <col min="13059" max="13059" width="9.375" style="4" customWidth="1"/>
    <col min="13060" max="13060" width="18.75" style="4" customWidth="1"/>
    <col min="13061" max="13061" width="7.25" style="4" customWidth="1"/>
    <col min="13062" max="13062" width="6.75" style="4" customWidth="1"/>
    <col min="13063" max="13063" width="7.125" style="4" customWidth="1"/>
    <col min="13064" max="13066" width="6.25" style="4" customWidth="1"/>
    <col min="13067" max="13067" width="8.125" style="4" customWidth="1"/>
    <col min="13068" max="13068" width="3.25" style="4" customWidth="1"/>
    <col min="13069" max="13069" width="8.375" style="4" customWidth="1"/>
    <col min="13070" max="13312" width="8.875" style="4"/>
    <col min="13313" max="13313" width="4.625" style="4" customWidth="1"/>
    <col min="13314" max="13314" width="4" style="4" customWidth="1"/>
    <col min="13315" max="13315" width="9.375" style="4" customWidth="1"/>
    <col min="13316" max="13316" width="18.75" style="4" customWidth="1"/>
    <col min="13317" max="13317" width="7.25" style="4" customWidth="1"/>
    <col min="13318" max="13318" width="6.75" style="4" customWidth="1"/>
    <col min="13319" max="13319" width="7.125" style="4" customWidth="1"/>
    <col min="13320" max="13322" width="6.25" style="4" customWidth="1"/>
    <col min="13323" max="13323" width="8.125" style="4" customWidth="1"/>
    <col min="13324" max="13324" width="3.25" style="4" customWidth="1"/>
    <col min="13325" max="13325" width="8.375" style="4" customWidth="1"/>
    <col min="13326" max="13568" width="8.875" style="4"/>
    <col min="13569" max="13569" width="4.625" style="4" customWidth="1"/>
    <col min="13570" max="13570" width="4" style="4" customWidth="1"/>
    <col min="13571" max="13571" width="9.375" style="4" customWidth="1"/>
    <col min="13572" max="13572" width="18.75" style="4" customWidth="1"/>
    <col min="13573" max="13573" width="7.25" style="4" customWidth="1"/>
    <col min="13574" max="13574" width="6.75" style="4" customWidth="1"/>
    <col min="13575" max="13575" width="7.125" style="4" customWidth="1"/>
    <col min="13576" max="13578" width="6.25" style="4" customWidth="1"/>
    <col min="13579" max="13579" width="8.125" style="4" customWidth="1"/>
    <col min="13580" max="13580" width="3.25" style="4" customWidth="1"/>
    <col min="13581" max="13581" width="8.375" style="4" customWidth="1"/>
    <col min="13582" max="13824" width="8.875" style="4"/>
    <col min="13825" max="13825" width="4.625" style="4" customWidth="1"/>
    <col min="13826" max="13826" width="4" style="4" customWidth="1"/>
    <col min="13827" max="13827" width="9.375" style="4" customWidth="1"/>
    <col min="13828" max="13828" width="18.75" style="4" customWidth="1"/>
    <col min="13829" max="13829" width="7.25" style="4" customWidth="1"/>
    <col min="13830" max="13830" width="6.75" style="4" customWidth="1"/>
    <col min="13831" max="13831" width="7.125" style="4" customWidth="1"/>
    <col min="13832" max="13834" width="6.25" style="4" customWidth="1"/>
    <col min="13835" max="13835" width="8.125" style="4" customWidth="1"/>
    <col min="13836" max="13836" width="3.25" style="4" customWidth="1"/>
    <col min="13837" max="13837" width="8.375" style="4" customWidth="1"/>
    <col min="13838" max="14080" width="8.875" style="4"/>
    <col min="14081" max="14081" width="4.625" style="4" customWidth="1"/>
    <col min="14082" max="14082" width="4" style="4" customWidth="1"/>
    <col min="14083" max="14083" width="9.375" style="4" customWidth="1"/>
    <col min="14084" max="14084" width="18.75" style="4" customWidth="1"/>
    <col min="14085" max="14085" width="7.25" style="4" customWidth="1"/>
    <col min="14086" max="14086" width="6.75" style="4" customWidth="1"/>
    <col min="14087" max="14087" width="7.125" style="4" customWidth="1"/>
    <col min="14088" max="14090" width="6.25" style="4" customWidth="1"/>
    <col min="14091" max="14091" width="8.125" style="4" customWidth="1"/>
    <col min="14092" max="14092" width="3.25" style="4" customWidth="1"/>
    <col min="14093" max="14093" width="8.375" style="4" customWidth="1"/>
    <col min="14094" max="14336" width="8.875" style="4"/>
    <col min="14337" max="14337" width="4.625" style="4" customWidth="1"/>
    <col min="14338" max="14338" width="4" style="4" customWidth="1"/>
    <col min="14339" max="14339" width="9.375" style="4" customWidth="1"/>
    <col min="14340" max="14340" width="18.75" style="4" customWidth="1"/>
    <col min="14341" max="14341" width="7.25" style="4" customWidth="1"/>
    <col min="14342" max="14342" width="6.75" style="4" customWidth="1"/>
    <col min="14343" max="14343" width="7.125" style="4" customWidth="1"/>
    <col min="14344" max="14346" width="6.25" style="4" customWidth="1"/>
    <col min="14347" max="14347" width="8.125" style="4" customWidth="1"/>
    <col min="14348" max="14348" width="3.25" style="4" customWidth="1"/>
    <col min="14349" max="14349" width="8.375" style="4" customWidth="1"/>
    <col min="14350" max="14592" width="8.875" style="4"/>
    <col min="14593" max="14593" width="4.625" style="4" customWidth="1"/>
    <col min="14594" max="14594" width="4" style="4" customWidth="1"/>
    <col min="14595" max="14595" width="9.375" style="4" customWidth="1"/>
    <col min="14596" max="14596" width="18.75" style="4" customWidth="1"/>
    <col min="14597" max="14597" width="7.25" style="4" customWidth="1"/>
    <col min="14598" max="14598" width="6.75" style="4" customWidth="1"/>
    <col min="14599" max="14599" width="7.125" style="4" customWidth="1"/>
    <col min="14600" max="14602" width="6.25" style="4" customWidth="1"/>
    <col min="14603" max="14603" width="8.125" style="4" customWidth="1"/>
    <col min="14604" max="14604" width="3.25" style="4" customWidth="1"/>
    <col min="14605" max="14605" width="8.375" style="4" customWidth="1"/>
    <col min="14606" max="14848" width="8.875" style="4"/>
    <col min="14849" max="14849" width="4.625" style="4" customWidth="1"/>
    <col min="14850" max="14850" width="4" style="4" customWidth="1"/>
    <col min="14851" max="14851" width="9.375" style="4" customWidth="1"/>
    <col min="14852" max="14852" width="18.75" style="4" customWidth="1"/>
    <col min="14853" max="14853" width="7.25" style="4" customWidth="1"/>
    <col min="14854" max="14854" width="6.75" style="4" customWidth="1"/>
    <col min="14855" max="14855" width="7.125" style="4" customWidth="1"/>
    <col min="14856" max="14858" width="6.25" style="4" customWidth="1"/>
    <col min="14859" max="14859" width="8.125" style="4" customWidth="1"/>
    <col min="14860" max="14860" width="3.25" style="4" customWidth="1"/>
    <col min="14861" max="14861" width="8.375" style="4" customWidth="1"/>
    <col min="14862" max="15104" width="8.875" style="4"/>
    <col min="15105" max="15105" width="4.625" style="4" customWidth="1"/>
    <col min="15106" max="15106" width="4" style="4" customWidth="1"/>
    <col min="15107" max="15107" width="9.375" style="4" customWidth="1"/>
    <col min="15108" max="15108" width="18.75" style="4" customWidth="1"/>
    <col min="15109" max="15109" width="7.25" style="4" customWidth="1"/>
    <col min="15110" max="15110" width="6.75" style="4" customWidth="1"/>
    <col min="15111" max="15111" width="7.125" style="4" customWidth="1"/>
    <col min="15112" max="15114" width="6.25" style="4" customWidth="1"/>
    <col min="15115" max="15115" width="8.125" style="4" customWidth="1"/>
    <col min="15116" max="15116" width="3.25" style="4" customWidth="1"/>
    <col min="15117" max="15117" width="8.375" style="4" customWidth="1"/>
    <col min="15118" max="15360" width="8.875" style="4"/>
    <col min="15361" max="15361" width="4.625" style="4" customWidth="1"/>
    <col min="15362" max="15362" width="4" style="4" customWidth="1"/>
    <col min="15363" max="15363" width="9.375" style="4" customWidth="1"/>
    <col min="15364" max="15364" width="18.75" style="4" customWidth="1"/>
    <col min="15365" max="15365" width="7.25" style="4" customWidth="1"/>
    <col min="15366" max="15366" width="6.75" style="4" customWidth="1"/>
    <col min="15367" max="15367" width="7.125" style="4" customWidth="1"/>
    <col min="15368" max="15370" width="6.25" style="4" customWidth="1"/>
    <col min="15371" max="15371" width="8.125" style="4" customWidth="1"/>
    <col min="15372" max="15372" width="3.25" style="4" customWidth="1"/>
    <col min="15373" max="15373" width="8.375" style="4" customWidth="1"/>
    <col min="15374" max="15616" width="8.875" style="4"/>
    <col min="15617" max="15617" width="4.625" style="4" customWidth="1"/>
    <col min="15618" max="15618" width="4" style="4" customWidth="1"/>
    <col min="15619" max="15619" width="9.375" style="4" customWidth="1"/>
    <col min="15620" max="15620" width="18.75" style="4" customWidth="1"/>
    <col min="15621" max="15621" width="7.25" style="4" customWidth="1"/>
    <col min="15622" max="15622" width="6.75" style="4" customWidth="1"/>
    <col min="15623" max="15623" width="7.125" style="4" customWidth="1"/>
    <col min="15624" max="15626" width="6.25" style="4" customWidth="1"/>
    <col min="15627" max="15627" width="8.125" style="4" customWidth="1"/>
    <col min="15628" max="15628" width="3.25" style="4" customWidth="1"/>
    <col min="15629" max="15629" width="8.375" style="4" customWidth="1"/>
    <col min="15630" max="15872" width="8.875" style="4"/>
    <col min="15873" max="15873" width="4.625" style="4" customWidth="1"/>
    <col min="15874" max="15874" width="4" style="4" customWidth="1"/>
    <col min="15875" max="15875" width="9.375" style="4" customWidth="1"/>
    <col min="15876" max="15876" width="18.75" style="4" customWidth="1"/>
    <col min="15877" max="15877" width="7.25" style="4" customWidth="1"/>
    <col min="15878" max="15878" width="6.75" style="4" customWidth="1"/>
    <col min="15879" max="15879" width="7.125" style="4" customWidth="1"/>
    <col min="15880" max="15882" width="6.25" style="4" customWidth="1"/>
    <col min="15883" max="15883" width="8.125" style="4" customWidth="1"/>
    <col min="15884" max="15884" width="3.25" style="4" customWidth="1"/>
    <col min="15885" max="15885" width="8.375" style="4" customWidth="1"/>
    <col min="15886" max="16128" width="8.875" style="4"/>
    <col min="16129" max="16129" width="4.625" style="4" customWidth="1"/>
    <col min="16130" max="16130" width="4" style="4" customWidth="1"/>
    <col min="16131" max="16131" width="9.375" style="4" customWidth="1"/>
    <col min="16132" max="16132" width="18.75" style="4" customWidth="1"/>
    <col min="16133" max="16133" width="7.25" style="4" customWidth="1"/>
    <col min="16134" max="16134" width="6.75" style="4" customWidth="1"/>
    <col min="16135" max="16135" width="7.125" style="4" customWidth="1"/>
    <col min="16136" max="16138" width="6.25" style="4" customWidth="1"/>
    <col min="16139" max="16139" width="8.125" style="4" customWidth="1"/>
    <col min="16140" max="16140" width="3.25" style="4" customWidth="1"/>
    <col min="16141" max="16141" width="8.375" style="4" customWidth="1"/>
    <col min="16142" max="16384" width="8.875" style="4"/>
  </cols>
  <sheetData>
    <row r="1" spans="1:21" ht="20.100000000000001" customHeight="1">
      <c r="A1" s="5"/>
      <c r="B1" s="5"/>
      <c r="C1" s="5"/>
      <c r="D1" s="5"/>
      <c r="E1" s="5"/>
      <c r="F1" s="5"/>
      <c r="G1" s="5"/>
      <c r="H1" s="5"/>
      <c r="I1" s="5"/>
      <c r="J1" s="5"/>
      <c r="K1" s="5"/>
      <c r="L1" s="5"/>
      <c r="M1" s="1" t="s">
        <v>85</v>
      </c>
      <c r="U1" s="4" t="s">
        <v>30</v>
      </c>
    </row>
    <row r="2" spans="1:21" ht="20.100000000000001" customHeight="1">
      <c r="A2" s="2"/>
      <c r="B2" s="2"/>
      <c r="C2" s="2"/>
      <c r="D2" s="2"/>
      <c r="E2" s="2"/>
      <c r="F2" s="2"/>
      <c r="G2" s="2"/>
      <c r="H2" s="2"/>
      <c r="I2" s="2"/>
      <c r="J2" s="323" t="s">
        <v>213</v>
      </c>
      <c r="K2" s="323"/>
      <c r="L2" s="323"/>
      <c r="M2" s="323"/>
    </row>
    <row r="3" spans="1:21" ht="20.100000000000001" customHeight="1">
      <c r="A3" s="174" t="s">
        <v>0</v>
      </c>
      <c r="B3" s="174"/>
      <c r="C3" s="2"/>
      <c r="D3" s="2"/>
      <c r="E3" s="2"/>
      <c r="F3" s="2"/>
      <c r="G3" s="2"/>
      <c r="H3" s="2"/>
      <c r="I3" s="2"/>
      <c r="J3" s="2"/>
      <c r="K3" s="2"/>
      <c r="L3" s="2"/>
      <c r="M3" s="2"/>
    </row>
    <row r="4" spans="1:21" ht="20.100000000000001" customHeight="1">
      <c r="A4" s="2"/>
      <c r="B4" s="2"/>
      <c r="C4" s="2"/>
      <c r="D4" s="2"/>
      <c r="E4" s="2"/>
      <c r="F4" s="8" t="s">
        <v>1</v>
      </c>
      <c r="G4" s="174" t="s">
        <v>16</v>
      </c>
      <c r="H4" s="287" t="s">
        <v>207</v>
      </c>
      <c r="I4" s="287"/>
      <c r="J4" s="287"/>
      <c r="K4" s="287"/>
      <c r="L4" s="287"/>
      <c r="M4" s="287"/>
      <c r="N4" s="5"/>
      <c r="O4" s="5"/>
    </row>
    <row r="5" spans="1:21" ht="20.100000000000001" customHeight="1">
      <c r="A5" s="2"/>
      <c r="B5" s="2"/>
      <c r="C5" s="2"/>
      <c r="D5" s="2"/>
      <c r="E5" s="2"/>
      <c r="G5" s="174" t="s">
        <v>17</v>
      </c>
      <c r="H5" s="287" t="s">
        <v>182</v>
      </c>
      <c r="I5" s="287"/>
      <c r="J5" s="287"/>
      <c r="K5" s="287"/>
      <c r="L5" s="287"/>
      <c r="M5" s="287"/>
      <c r="N5" s="5"/>
      <c r="O5" s="5"/>
    </row>
    <row r="6" spans="1:21" ht="36.75" customHeight="1">
      <c r="A6" s="2"/>
      <c r="B6" s="2"/>
      <c r="C6" s="2"/>
      <c r="D6" s="2"/>
      <c r="E6" s="2"/>
      <c r="G6" s="288" t="s">
        <v>18</v>
      </c>
      <c r="H6" s="288"/>
      <c r="I6" s="287" t="s">
        <v>196</v>
      </c>
      <c r="J6" s="287"/>
      <c r="K6" s="287"/>
      <c r="L6" s="287"/>
      <c r="M6" s="2" t="s">
        <v>36</v>
      </c>
    </row>
    <row r="7" spans="1:21" ht="20.100000000000001" customHeight="1">
      <c r="A7" s="289" t="s">
        <v>14</v>
      </c>
      <c r="B7" s="289"/>
      <c r="C7" s="289"/>
      <c r="D7" s="289"/>
      <c r="E7" s="289"/>
      <c r="F7" s="289"/>
      <c r="G7" s="289"/>
      <c r="H7" s="289"/>
      <c r="I7" s="289"/>
      <c r="J7" s="289"/>
      <c r="K7" s="289"/>
      <c r="L7" s="289"/>
      <c r="M7" s="289"/>
    </row>
    <row r="8" spans="1:21" ht="20.100000000000001" customHeight="1">
      <c r="A8" s="2"/>
      <c r="B8" s="2"/>
      <c r="C8" s="2"/>
      <c r="D8" s="2"/>
      <c r="E8" s="2"/>
      <c r="F8" s="2"/>
      <c r="G8" s="2"/>
      <c r="H8" s="2"/>
      <c r="I8" s="2"/>
      <c r="J8" s="2"/>
      <c r="K8" s="2"/>
      <c r="L8" s="2"/>
      <c r="M8" s="8"/>
    </row>
    <row r="9" spans="1:21" ht="20.100000000000001" customHeight="1">
      <c r="A9" s="290" t="s">
        <v>206</v>
      </c>
      <c r="B9" s="290"/>
      <c r="C9" s="291"/>
      <c r="D9" s="291"/>
      <c r="E9" s="291"/>
      <c r="F9" s="291"/>
      <c r="G9" s="291"/>
      <c r="H9" s="291"/>
      <c r="I9" s="291"/>
      <c r="J9" s="291"/>
      <c r="K9" s="291"/>
      <c r="L9" s="291"/>
      <c r="M9" s="291"/>
    </row>
    <row r="10" spans="1:21" ht="12.75" customHeight="1">
      <c r="A10" s="291"/>
      <c r="B10" s="291"/>
      <c r="C10" s="291"/>
      <c r="D10" s="291"/>
      <c r="E10" s="291"/>
      <c r="F10" s="291"/>
      <c r="G10" s="291"/>
      <c r="H10" s="291"/>
      <c r="I10" s="291"/>
      <c r="J10" s="291"/>
      <c r="K10" s="291"/>
      <c r="L10" s="291"/>
      <c r="M10" s="291"/>
    </row>
    <row r="11" spans="1:21" ht="20.100000000000001" customHeight="1">
      <c r="A11" s="292"/>
      <c r="B11" s="292"/>
      <c r="C11" s="292"/>
      <c r="D11" s="292"/>
      <c r="E11" s="292"/>
      <c r="F11" s="292"/>
      <c r="G11" s="292"/>
      <c r="H11" s="292"/>
      <c r="I11" s="292"/>
      <c r="J11" s="292"/>
      <c r="K11" s="292"/>
      <c r="L11" s="292"/>
      <c r="M11" s="292"/>
    </row>
    <row r="12" spans="1:21" ht="20.100000000000001" customHeight="1" thickBot="1">
      <c r="A12" s="3" t="s">
        <v>37</v>
      </c>
      <c r="C12" s="3"/>
      <c r="F12" s="3"/>
      <c r="G12" s="3"/>
      <c r="H12" s="3"/>
      <c r="I12" s="3"/>
      <c r="J12" s="3"/>
    </row>
    <row r="13" spans="1:21" ht="20.100000000000001" customHeight="1" thickBot="1">
      <c r="A13" s="293" t="s">
        <v>38</v>
      </c>
      <c r="B13" s="294"/>
      <c r="C13" s="294"/>
      <c r="D13" s="295"/>
      <c r="E13" s="293" t="s">
        <v>39</v>
      </c>
      <c r="F13" s="294"/>
      <c r="G13" s="294"/>
      <c r="H13" s="294"/>
      <c r="I13" s="294"/>
      <c r="J13" s="294"/>
      <c r="K13" s="295"/>
      <c r="L13" s="296" t="s">
        <v>40</v>
      </c>
      <c r="M13" s="297"/>
    </row>
    <row r="14" spans="1:21" ht="20.100000000000001" customHeight="1">
      <c r="A14" s="283" t="s">
        <v>164</v>
      </c>
      <c r="B14" s="283"/>
      <c r="C14" s="283"/>
      <c r="D14" s="283"/>
      <c r="E14" s="284" t="s">
        <v>69</v>
      </c>
      <c r="F14" s="284"/>
      <c r="G14" s="284"/>
      <c r="H14" s="284"/>
      <c r="I14" s="284"/>
      <c r="J14" s="284"/>
      <c r="K14" s="284"/>
      <c r="L14" s="285" t="s">
        <v>202</v>
      </c>
      <c r="M14" s="285"/>
    </row>
    <row r="15" spans="1:21" ht="49.5" hidden="1" customHeight="1">
      <c r="A15" s="311" t="s">
        <v>41</v>
      </c>
      <c r="B15" s="312" t="s">
        <v>45</v>
      </c>
      <c r="C15" s="313"/>
      <c r="D15" s="314"/>
      <c r="E15" s="315" t="s">
        <v>76</v>
      </c>
      <c r="F15" s="315"/>
      <c r="G15" s="315"/>
      <c r="H15" s="315"/>
      <c r="I15" s="315"/>
      <c r="J15" s="315"/>
      <c r="K15" s="315"/>
      <c r="L15" s="316"/>
      <c r="M15" s="317"/>
    </row>
    <row r="16" spans="1:21" ht="98.25" hidden="1" customHeight="1">
      <c r="A16" s="311"/>
      <c r="B16" s="320" t="s">
        <v>165</v>
      </c>
      <c r="C16" s="321"/>
      <c r="D16" s="321"/>
      <c r="E16" s="321"/>
      <c r="F16" s="321"/>
      <c r="G16" s="321"/>
      <c r="H16" s="321"/>
      <c r="I16" s="321"/>
      <c r="J16" s="321"/>
      <c r="K16" s="322"/>
      <c r="L16" s="318"/>
      <c r="M16" s="319"/>
    </row>
    <row r="17" spans="1:13" ht="47.25" hidden="1" customHeight="1">
      <c r="A17" s="311"/>
      <c r="B17" s="299" t="s">
        <v>46</v>
      </c>
      <c r="C17" s="299"/>
      <c r="D17" s="299"/>
      <c r="E17" s="299" t="s">
        <v>77</v>
      </c>
      <c r="F17" s="303"/>
      <c r="G17" s="303"/>
      <c r="H17" s="303"/>
      <c r="I17" s="303"/>
      <c r="J17" s="303"/>
      <c r="K17" s="303"/>
      <c r="L17" s="310"/>
      <c r="M17" s="310"/>
    </row>
    <row r="18" spans="1:13" ht="39.6" customHeight="1">
      <c r="A18" s="298" t="s">
        <v>136</v>
      </c>
      <c r="B18" s="298"/>
      <c r="C18" s="298"/>
      <c r="D18" s="298"/>
      <c r="E18" s="299" t="s">
        <v>42</v>
      </c>
      <c r="F18" s="299"/>
      <c r="G18" s="299"/>
      <c r="H18" s="299"/>
      <c r="I18" s="299"/>
      <c r="J18" s="299"/>
      <c r="K18" s="299"/>
      <c r="L18" s="310" t="s">
        <v>202</v>
      </c>
      <c r="M18" s="310"/>
    </row>
    <row r="19" spans="1:13" ht="20.25" customHeight="1">
      <c r="A19" s="298" t="s">
        <v>166</v>
      </c>
      <c r="B19" s="298"/>
      <c r="C19" s="298"/>
      <c r="D19" s="298"/>
      <c r="E19" s="299" t="s">
        <v>44</v>
      </c>
      <c r="F19" s="299"/>
      <c r="G19" s="299"/>
      <c r="H19" s="299"/>
      <c r="I19" s="299"/>
      <c r="J19" s="299"/>
      <c r="K19" s="299"/>
      <c r="L19" s="310" t="s">
        <v>202</v>
      </c>
      <c r="M19" s="310"/>
    </row>
    <row r="20" spans="1:13" ht="20.100000000000001" customHeight="1">
      <c r="A20" s="302" t="s">
        <v>167</v>
      </c>
      <c r="B20" s="302"/>
      <c r="C20" s="302"/>
      <c r="D20" s="302"/>
      <c r="E20" s="303" t="s">
        <v>168</v>
      </c>
      <c r="F20" s="303"/>
      <c r="G20" s="303"/>
      <c r="H20" s="303"/>
      <c r="I20" s="303"/>
      <c r="J20" s="303"/>
      <c r="K20" s="303"/>
      <c r="L20" s="310" t="s">
        <v>202</v>
      </c>
      <c r="M20" s="310"/>
    </row>
    <row r="21" spans="1:13" ht="64.150000000000006" customHeight="1">
      <c r="A21" s="304" t="s">
        <v>146</v>
      </c>
      <c r="B21" s="305"/>
      <c r="C21" s="305"/>
      <c r="D21" s="306"/>
      <c r="E21" s="304" t="s">
        <v>208</v>
      </c>
      <c r="F21" s="305"/>
      <c r="G21" s="305"/>
      <c r="H21" s="305"/>
      <c r="I21" s="305"/>
      <c r="J21" s="305"/>
      <c r="K21" s="306"/>
      <c r="L21" s="300" t="s">
        <v>202</v>
      </c>
      <c r="M21" s="301"/>
    </row>
    <row r="22" spans="1:13" ht="64.150000000000006" customHeight="1">
      <c r="A22" s="304" t="s">
        <v>157</v>
      </c>
      <c r="B22" s="305"/>
      <c r="C22" s="305"/>
      <c r="D22" s="306"/>
      <c r="E22" s="304" t="s">
        <v>158</v>
      </c>
      <c r="F22" s="305"/>
      <c r="G22" s="305"/>
      <c r="H22" s="305"/>
      <c r="I22" s="305"/>
      <c r="J22" s="305"/>
      <c r="K22" s="306"/>
      <c r="L22" s="300" t="s">
        <v>202</v>
      </c>
      <c r="M22" s="301"/>
    </row>
    <row r="23" spans="1:13" ht="20.100000000000001" customHeight="1">
      <c r="A23" s="302" t="s">
        <v>169</v>
      </c>
      <c r="B23" s="302"/>
      <c r="C23" s="302"/>
      <c r="D23" s="302"/>
      <c r="E23" s="303" t="s">
        <v>78</v>
      </c>
      <c r="F23" s="303"/>
      <c r="G23" s="303"/>
      <c r="H23" s="303"/>
      <c r="I23" s="303"/>
      <c r="J23" s="303"/>
      <c r="K23" s="303"/>
      <c r="L23" s="310" t="s">
        <v>202</v>
      </c>
      <c r="M23" s="310"/>
    </row>
    <row r="24" spans="1:13" ht="17.100000000000001" customHeight="1">
      <c r="A24" s="309" t="s">
        <v>170</v>
      </c>
      <c r="B24" s="309"/>
      <c r="C24" s="309"/>
      <c r="D24" s="309"/>
      <c r="E24" s="309"/>
      <c r="F24" s="309"/>
      <c r="G24" s="309"/>
      <c r="H24" s="309"/>
      <c r="I24" s="309"/>
      <c r="J24" s="309"/>
      <c r="K24" s="309"/>
      <c r="L24" s="309"/>
      <c r="M24" s="309"/>
    </row>
    <row r="25" spans="1:13" ht="17.100000000000001" customHeight="1">
      <c r="A25" s="175" t="s">
        <v>70</v>
      </c>
      <c r="B25" s="175"/>
      <c r="C25" s="175"/>
      <c r="D25" s="175"/>
      <c r="E25" s="175"/>
      <c r="F25" s="175"/>
      <c r="G25" s="175"/>
      <c r="H25" s="175"/>
      <c r="I25" s="175"/>
      <c r="J25" s="175"/>
      <c r="K25" s="175"/>
      <c r="L25" s="175"/>
      <c r="M25" s="175"/>
    </row>
    <row r="26" spans="1:13" ht="17.100000000000001" customHeight="1">
      <c r="A26" s="175"/>
      <c r="B26" s="175"/>
      <c r="C26" s="175"/>
      <c r="D26" s="175"/>
      <c r="E26" s="175"/>
      <c r="F26" s="175"/>
      <c r="G26" s="175"/>
      <c r="H26" s="175"/>
      <c r="I26" s="175"/>
      <c r="J26" s="175"/>
      <c r="K26" s="175"/>
      <c r="L26" s="175"/>
      <c r="M26" s="175"/>
    </row>
    <row r="27" spans="1:13" ht="40.5" customHeight="1">
      <c r="A27" s="307" t="s">
        <v>171</v>
      </c>
      <c r="B27" s="307"/>
      <c r="C27" s="307"/>
      <c r="D27" s="307"/>
      <c r="E27" s="307"/>
      <c r="F27" s="307"/>
      <c r="G27" s="307"/>
      <c r="H27" s="307"/>
      <c r="I27" s="307"/>
      <c r="J27" s="307"/>
      <c r="K27" s="307"/>
      <c r="L27" s="307"/>
      <c r="M27" s="307"/>
    </row>
    <row r="28" spans="1:13" ht="66.75" customHeight="1">
      <c r="A28" s="307" t="s">
        <v>172</v>
      </c>
      <c r="B28" s="307"/>
      <c r="C28" s="307"/>
      <c r="D28" s="307"/>
      <c r="E28" s="307"/>
      <c r="F28" s="307"/>
      <c r="G28" s="307"/>
      <c r="H28" s="307"/>
      <c r="I28" s="307"/>
      <c r="J28" s="307"/>
      <c r="K28" s="307"/>
      <c r="L28" s="307"/>
      <c r="M28" s="307"/>
    </row>
    <row r="29" spans="1:13" ht="107.45" customHeight="1">
      <c r="A29" s="307" t="s">
        <v>173</v>
      </c>
      <c r="B29" s="307"/>
      <c r="C29" s="308"/>
      <c r="D29" s="308"/>
      <c r="E29" s="308"/>
      <c r="F29" s="308"/>
      <c r="G29" s="308"/>
      <c r="H29" s="308"/>
      <c r="I29" s="308"/>
      <c r="J29" s="308"/>
      <c r="K29" s="308"/>
      <c r="L29" s="308"/>
      <c r="M29" s="308"/>
    </row>
    <row r="30" spans="1:13" ht="71.45" customHeight="1">
      <c r="A30" s="307" t="s">
        <v>174</v>
      </c>
      <c r="B30" s="308"/>
      <c r="C30" s="308"/>
      <c r="D30" s="308"/>
      <c r="E30" s="308"/>
      <c r="F30" s="308"/>
      <c r="G30" s="308"/>
      <c r="H30" s="308"/>
      <c r="I30" s="308"/>
      <c r="J30" s="308"/>
      <c r="K30" s="308"/>
      <c r="L30" s="308"/>
      <c r="M30" s="308"/>
    </row>
    <row r="31" spans="1:13" ht="17.100000000000001" customHeight="1">
      <c r="A31" s="308"/>
      <c r="B31" s="308"/>
      <c r="C31" s="308"/>
      <c r="D31" s="308"/>
      <c r="E31" s="308"/>
      <c r="F31" s="308"/>
      <c r="G31" s="308"/>
      <c r="H31" s="308"/>
      <c r="I31" s="308"/>
      <c r="J31" s="308"/>
      <c r="K31" s="308"/>
      <c r="L31" s="308"/>
      <c r="M31" s="308"/>
    </row>
    <row r="32" spans="1:13" ht="17.100000000000001" customHeight="1">
      <c r="A32" s="308"/>
      <c r="B32" s="308"/>
      <c r="C32" s="308"/>
      <c r="D32" s="308"/>
      <c r="E32" s="308"/>
      <c r="F32" s="308"/>
      <c r="G32" s="308"/>
      <c r="H32" s="308"/>
      <c r="I32" s="308"/>
      <c r="J32" s="308"/>
      <c r="K32" s="308"/>
      <c r="L32" s="308"/>
      <c r="M32" s="308"/>
    </row>
  </sheetData>
  <mergeCells count="47">
    <mergeCell ref="A14:D14"/>
    <mergeCell ref="E14:K14"/>
    <mergeCell ref="L14:M14"/>
    <mergeCell ref="J2:M2"/>
    <mergeCell ref="H4:M4"/>
    <mergeCell ref="H5:M5"/>
    <mergeCell ref="G6:H6"/>
    <mergeCell ref="I6:L6"/>
    <mergeCell ref="A7:M7"/>
    <mergeCell ref="A9:M10"/>
    <mergeCell ref="A11:M11"/>
    <mergeCell ref="A13:D13"/>
    <mergeCell ref="E13:K13"/>
    <mergeCell ref="L13:M13"/>
    <mergeCell ref="A15:A17"/>
    <mergeCell ref="B15:D15"/>
    <mergeCell ref="E15:K15"/>
    <mergeCell ref="L15:M16"/>
    <mergeCell ref="B16:K16"/>
    <mergeCell ref="B17:D17"/>
    <mergeCell ref="E17:K17"/>
    <mergeCell ref="L17:M17"/>
    <mergeCell ref="A18:D18"/>
    <mergeCell ref="E18:K18"/>
    <mergeCell ref="L18:M18"/>
    <mergeCell ref="A19:D19"/>
    <mergeCell ref="E19:K19"/>
    <mergeCell ref="L19:M19"/>
    <mergeCell ref="A20:D20"/>
    <mergeCell ref="E20:K20"/>
    <mergeCell ref="L20:M20"/>
    <mergeCell ref="A21:D21"/>
    <mergeCell ref="E21:K21"/>
    <mergeCell ref="L21:M21"/>
    <mergeCell ref="A22:D22"/>
    <mergeCell ref="E22:K22"/>
    <mergeCell ref="L22:M22"/>
    <mergeCell ref="A23:D23"/>
    <mergeCell ref="E23:K23"/>
    <mergeCell ref="L23:M23"/>
    <mergeCell ref="A32:M32"/>
    <mergeCell ref="A24:M24"/>
    <mergeCell ref="A27:M27"/>
    <mergeCell ref="A28:M28"/>
    <mergeCell ref="A29:M29"/>
    <mergeCell ref="A30:M30"/>
    <mergeCell ref="A31:M31"/>
  </mergeCells>
  <phoneticPr fontId="3"/>
  <pageMargins left="0.70866141732283472" right="0.70866141732283472" top="0.74803149606299213" bottom="0.74803149606299213" header="0.31496062992125984" footer="0.31496062992125984"/>
  <pageSetup paperSize="8" scale="94"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15"/>
  <sheetViews>
    <sheetView showWhiteSpace="0" view="pageBreakPreview" topLeftCell="A78" zoomScale="70" zoomScaleNormal="100" zoomScaleSheetLayoutView="70" workbookViewId="0">
      <selection activeCell="K99" sqref="K99:N99"/>
    </sheetView>
  </sheetViews>
  <sheetFormatPr defaultColWidth="9" defaultRowHeight="13.5"/>
  <cols>
    <col min="1" max="1" width="2.375" style="23" customWidth="1"/>
    <col min="2" max="2" width="5.375" style="48" customWidth="1"/>
    <col min="3" max="3" width="6.75" style="48" customWidth="1"/>
    <col min="4" max="4" width="4.75" style="48" customWidth="1"/>
    <col min="5" max="5" width="6.75" style="48" customWidth="1"/>
    <col min="6" max="6" width="4.75" style="48" customWidth="1"/>
    <col min="7" max="7" width="10.5" style="48" customWidth="1"/>
    <col min="8" max="8" width="8.875" style="48" customWidth="1"/>
    <col min="9" max="9" width="2.875" style="48" customWidth="1"/>
    <col min="10" max="10" width="6.625" style="118" customWidth="1"/>
    <col min="11" max="11" width="4.75" style="118" customWidth="1"/>
    <col min="12" max="13" width="3.625" style="118" customWidth="1"/>
    <col min="14" max="14" width="4.5" style="118" customWidth="1"/>
    <col min="15" max="15" width="6.625" style="118" customWidth="1"/>
    <col min="16" max="16" width="5.5" style="118" customWidth="1"/>
    <col min="17" max="17" width="6.625" style="10" customWidth="1"/>
    <col min="18" max="18" width="5.5" style="10" customWidth="1"/>
    <col min="19" max="19" width="6.625" style="23" customWidth="1"/>
    <col min="20" max="20" width="5.375" style="23" customWidth="1"/>
    <col min="21" max="21" width="6.625" style="23" customWidth="1"/>
    <col min="22" max="22" width="5.375" style="23" customWidth="1"/>
    <col min="23" max="23" width="3.25" style="10" customWidth="1"/>
    <col min="24" max="24" width="14.75" style="48" customWidth="1"/>
    <col min="25" max="25" width="6.625" style="48" customWidth="1"/>
    <col min="26" max="26" width="2.625" style="48" customWidth="1"/>
    <col min="27" max="27" width="12.5" style="48" customWidth="1"/>
    <col min="28" max="16384" width="9" style="48"/>
  </cols>
  <sheetData>
    <row r="1" spans="1:30" ht="18" customHeight="1">
      <c r="B1" s="236"/>
      <c r="C1" s="236"/>
      <c r="D1" s="236"/>
      <c r="E1" s="236"/>
      <c r="F1" s="236"/>
      <c r="G1" s="236"/>
      <c r="H1" s="236"/>
      <c r="I1" s="236"/>
      <c r="Y1" s="11" t="s">
        <v>86</v>
      </c>
      <c r="AD1" s="48" t="s">
        <v>30</v>
      </c>
    </row>
    <row r="2" spans="1:30" ht="18" customHeight="1">
      <c r="A2" s="13" t="s">
        <v>0</v>
      </c>
      <c r="B2" s="23"/>
      <c r="C2" s="23"/>
      <c r="D2" s="23"/>
      <c r="E2" s="23"/>
      <c r="F2" s="23"/>
      <c r="G2" s="23"/>
      <c r="H2" s="23"/>
      <c r="I2" s="23"/>
      <c r="S2" s="324">
        <v>44602</v>
      </c>
      <c r="T2" s="324"/>
      <c r="U2" s="325"/>
      <c r="V2" s="325"/>
      <c r="W2" s="325"/>
      <c r="X2" s="325"/>
      <c r="Y2" s="23"/>
      <c r="Z2" s="23"/>
      <c r="AC2" s="119"/>
    </row>
    <row r="3" spans="1:30" ht="18" customHeight="1">
      <c r="B3" s="23"/>
      <c r="C3" s="23"/>
      <c r="D3" s="23"/>
      <c r="E3" s="23"/>
      <c r="F3" s="23"/>
      <c r="G3" s="23"/>
      <c r="H3" s="23"/>
      <c r="I3" s="23"/>
      <c r="O3" s="14" t="s">
        <v>1</v>
      </c>
      <c r="P3" s="14"/>
      <c r="Q3" s="15" t="s">
        <v>2</v>
      </c>
      <c r="R3" s="15"/>
      <c r="S3" s="326" t="s">
        <v>254</v>
      </c>
      <c r="T3" s="326"/>
      <c r="U3" s="326"/>
      <c r="V3" s="326"/>
      <c r="W3" s="326"/>
      <c r="X3" s="326"/>
    </row>
    <row r="4" spans="1:30" ht="18" customHeight="1">
      <c r="B4" s="23"/>
      <c r="C4" s="23"/>
      <c r="D4" s="23"/>
      <c r="E4" s="23"/>
      <c r="F4" s="23"/>
      <c r="G4" s="23"/>
      <c r="H4" s="23"/>
      <c r="I4" s="23"/>
      <c r="O4" s="10"/>
      <c r="P4" s="10"/>
      <c r="Q4" s="16" t="s">
        <v>3</v>
      </c>
      <c r="R4" s="16"/>
      <c r="S4" s="327" t="s">
        <v>183</v>
      </c>
      <c r="T4" s="327"/>
      <c r="U4" s="327"/>
      <c r="V4" s="327"/>
      <c r="W4" s="327"/>
      <c r="X4" s="327"/>
    </row>
    <row r="5" spans="1:30" ht="18" customHeight="1">
      <c r="B5" s="23"/>
      <c r="C5" s="23"/>
      <c r="D5" s="23"/>
      <c r="E5" s="23"/>
      <c r="F5" s="23"/>
      <c r="G5" s="23"/>
      <c r="H5" s="23"/>
      <c r="I5" s="23"/>
      <c r="O5" s="10"/>
      <c r="P5" s="10"/>
      <c r="Q5" s="15" t="s">
        <v>97</v>
      </c>
      <c r="R5" s="15"/>
      <c r="S5" s="327" t="s">
        <v>255</v>
      </c>
      <c r="T5" s="327"/>
      <c r="U5" s="327"/>
      <c r="V5" s="327"/>
      <c r="W5" s="327"/>
      <c r="X5" s="327"/>
    </row>
    <row r="6" spans="1:30" ht="45.6" customHeight="1">
      <c r="A6" s="328" t="s">
        <v>43</v>
      </c>
      <c r="B6" s="328"/>
      <c r="C6" s="328"/>
      <c r="D6" s="328"/>
      <c r="E6" s="328"/>
      <c r="F6" s="328"/>
      <c r="G6" s="328"/>
      <c r="H6" s="328"/>
      <c r="I6" s="328"/>
      <c r="J6" s="328"/>
      <c r="K6" s="328"/>
      <c r="L6" s="328"/>
      <c r="M6" s="328"/>
      <c r="N6" s="328"/>
      <c r="O6" s="328"/>
      <c r="P6" s="328"/>
      <c r="Q6" s="328"/>
      <c r="R6" s="328"/>
      <c r="S6" s="328"/>
      <c r="T6" s="328"/>
      <c r="U6" s="328"/>
      <c r="V6" s="328"/>
      <c r="W6" s="328"/>
      <c r="X6" s="328"/>
    </row>
    <row r="7" spans="1:30" ht="55.15" customHeight="1">
      <c r="A7" s="17"/>
      <c r="B7" s="204"/>
      <c r="C7" s="204"/>
      <c r="D7" s="329" t="s">
        <v>223</v>
      </c>
      <c r="E7" s="329"/>
      <c r="F7" s="330"/>
      <c r="G7" s="242">
        <v>1</v>
      </c>
      <c r="H7" s="331" t="s">
        <v>222</v>
      </c>
      <c r="I7" s="332"/>
      <c r="J7" s="332"/>
      <c r="K7" s="332"/>
      <c r="L7" s="332"/>
      <c r="M7" s="332"/>
      <c r="N7" s="332"/>
      <c r="O7" s="332"/>
      <c r="P7" s="332"/>
      <c r="Q7" s="332"/>
      <c r="R7" s="332"/>
      <c r="S7" s="332"/>
      <c r="T7" s="332"/>
      <c r="U7" s="332"/>
      <c r="V7" s="332"/>
      <c r="W7" s="332"/>
      <c r="X7" s="332"/>
      <c r="Y7" s="332"/>
    </row>
    <row r="8" spans="1:30" ht="17.25" customHeight="1">
      <c r="A8" s="349" t="s">
        <v>5</v>
      </c>
      <c r="B8" s="350"/>
      <c r="C8" s="350"/>
      <c r="D8" s="350"/>
      <c r="E8" s="350"/>
      <c r="F8" s="350"/>
      <c r="G8" s="350"/>
      <c r="H8" s="350"/>
      <c r="I8" s="350"/>
      <c r="J8" s="350"/>
      <c r="K8" s="350"/>
      <c r="L8" s="350"/>
      <c r="M8" s="350"/>
      <c r="N8" s="350"/>
      <c r="O8" s="350"/>
      <c r="P8" s="350"/>
      <c r="Q8" s="350"/>
      <c r="R8" s="350"/>
      <c r="S8" s="350"/>
      <c r="T8" s="350"/>
      <c r="U8" s="350"/>
      <c r="V8" s="350"/>
      <c r="W8" s="350"/>
      <c r="X8" s="350"/>
    </row>
    <row r="10" spans="1:30" s="123" customFormat="1" ht="26.45" customHeight="1">
      <c r="A10" s="120"/>
      <c r="B10" s="49"/>
      <c r="C10" s="49"/>
      <c r="D10" s="49"/>
      <c r="E10" s="49"/>
      <c r="F10" s="49"/>
      <c r="G10" s="49"/>
      <c r="H10" s="49"/>
      <c r="I10" s="20"/>
      <c r="J10" s="20"/>
      <c r="K10" s="20"/>
      <c r="L10" s="20"/>
      <c r="M10" s="20"/>
      <c r="N10" s="21"/>
      <c r="O10" s="21"/>
      <c r="P10" s="351" t="s">
        <v>231</v>
      </c>
      <c r="Q10" s="352"/>
      <c r="R10" s="353" t="s">
        <v>230</v>
      </c>
      <c r="S10" s="354"/>
      <c r="T10" s="354"/>
      <c r="U10" s="354"/>
      <c r="V10" s="354"/>
      <c r="W10" s="354"/>
      <c r="X10" s="355"/>
      <c r="Y10" s="22"/>
      <c r="Z10" s="22"/>
      <c r="AA10" s="22"/>
      <c r="AB10" s="205" t="s">
        <v>229</v>
      </c>
      <c r="AC10" s="122"/>
    </row>
    <row r="11" spans="1:30">
      <c r="A11" s="23">
        <v>1</v>
      </c>
      <c r="B11" s="48" t="s">
        <v>73</v>
      </c>
      <c r="AB11" s="48" t="s">
        <v>231</v>
      </c>
    </row>
    <row r="12" spans="1:30" ht="9.75" customHeight="1">
      <c r="AB12" s="48" t="s">
        <v>232</v>
      </c>
    </row>
    <row r="13" spans="1:30" ht="15.75" customHeight="1">
      <c r="O13" s="124"/>
      <c r="P13" s="124"/>
      <c r="U13" s="235"/>
      <c r="V13" s="235"/>
      <c r="W13" s="24"/>
      <c r="X13" s="126"/>
    </row>
    <row r="14" spans="1:30" ht="23.25" customHeight="1">
      <c r="B14" s="333" t="s">
        <v>72</v>
      </c>
      <c r="C14" s="334"/>
      <c r="D14" s="334"/>
      <c r="E14" s="334"/>
      <c r="F14" s="334"/>
      <c r="G14" s="335"/>
      <c r="H14" s="356">
        <v>3</v>
      </c>
      <c r="I14" s="357"/>
      <c r="J14" s="62" t="s">
        <v>99</v>
      </c>
      <c r="K14" s="356" t="s">
        <v>221</v>
      </c>
      <c r="L14" s="358"/>
      <c r="M14" s="358"/>
      <c r="N14" s="357"/>
      <c r="O14" s="359" t="s">
        <v>7</v>
      </c>
      <c r="P14" s="360"/>
      <c r="Q14" s="360"/>
      <c r="R14" s="361"/>
      <c r="S14" s="362">
        <v>44409</v>
      </c>
      <c r="T14" s="363"/>
      <c r="U14" s="363"/>
      <c r="V14" s="364"/>
      <c r="W14" s="25" t="s">
        <v>100</v>
      </c>
      <c r="X14" s="365">
        <v>44592</v>
      </c>
      <c r="Y14" s="365"/>
    </row>
    <row r="15" spans="1:30" ht="23.25" customHeight="1">
      <c r="B15" s="333" t="s">
        <v>65</v>
      </c>
      <c r="C15" s="334"/>
      <c r="D15" s="334"/>
      <c r="E15" s="334"/>
      <c r="F15" s="334"/>
      <c r="G15" s="335"/>
      <c r="H15" s="336" t="s">
        <v>256</v>
      </c>
      <c r="I15" s="337"/>
      <c r="J15" s="337"/>
      <c r="K15" s="337"/>
      <c r="L15" s="337"/>
      <c r="M15" s="337"/>
      <c r="N15" s="337"/>
      <c r="O15" s="338"/>
      <c r="P15" s="338"/>
      <c r="Q15" s="338"/>
      <c r="R15" s="338"/>
      <c r="S15" s="338"/>
      <c r="T15" s="338"/>
      <c r="U15" s="338"/>
      <c r="V15" s="338"/>
      <c r="W15" s="338"/>
      <c r="X15" s="338"/>
      <c r="Y15" s="339"/>
    </row>
    <row r="16" spans="1:30" ht="23.25" customHeight="1">
      <c r="B16" s="340" t="s">
        <v>6</v>
      </c>
      <c r="C16" s="341"/>
      <c r="D16" s="341"/>
      <c r="E16" s="341"/>
      <c r="F16" s="341"/>
      <c r="G16" s="342"/>
      <c r="H16" s="343" t="s">
        <v>257</v>
      </c>
      <c r="I16" s="343"/>
      <c r="J16" s="343"/>
      <c r="K16" s="343"/>
      <c r="L16" s="343"/>
      <c r="M16" s="343"/>
      <c r="N16" s="344"/>
      <c r="O16" s="345" t="s">
        <v>115</v>
      </c>
      <c r="P16" s="346"/>
      <c r="Q16" s="346"/>
      <c r="R16" s="346"/>
      <c r="S16" s="233" t="s">
        <v>188</v>
      </c>
      <c r="T16" s="347" t="s">
        <v>116</v>
      </c>
      <c r="U16" s="347"/>
      <c r="V16" s="347"/>
      <c r="W16" s="347"/>
      <c r="X16" s="348"/>
      <c r="Y16" s="197" t="s">
        <v>188</v>
      </c>
    </row>
    <row r="17" spans="2:32" ht="23.25" customHeight="1">
      <c r="B17" s="375" t="s">
        <v>233</v>
      </c>
      <c r="C17" s="376"/>
      <c r="D17" s="376"/>
      <c r="E17" s="376"/>
      <c r="F17" s="376"/>
      <c r="G17" s="377"/>
      <c r="H17" s="243" t="s">
        <v>194</v>
      </c>
      <c r="I17" s="381" t="s">
        <v>63</v>
      </c>
      <c r="J17" s="382"/>
      <c r="K17" s="382"/>
      <c r="L17" s="382"/>
      <c r="M17" s="382"/>
      <c r="N17" s="382"/>
      <c r="O17" s="382"/>
      <c r="P17" s="382"/>
      <c r="Q17" s="382"/>
      <c r="R17" s="382"/>
      <c r="S17" s="382"/>
      <c r="T17" s="382"/>
      <c r="U17" s="382"/>
      <c r="V17" s="382"/>
      <c r="W17" s="382"/>
      <c r="X17" s="244">
        <v>1</v>
      </c>
      <c r="Y17" s="128"/>
    </row>
    <row r="18" spans="2:32" ht="23.25" customHeight="1">
      <c r="B18" s="378"/>
      <c r="C18" s="379"/>
      <c r="D18" s="379"/>
      <c r="E18" s="379"/>
      <c r="F18" s="379"/>
      <c r="G18" s="380"/>
      <c r="H18" s="243"/>
      <c r="I18" s="381" t="s">
        <v>62</v>
      </c>
      <c r="J18" s="382"/>
      <c r="K18" s="382"/>
      <c r="L18" s="382"/>
      <c r="M18" s="382"/>
      <c r="N18" s="382"/>
      <c r="O18" s="382"/>
      <c r="P18" s="382"/>
      <c r="Q18" s="382"/>
      <c r="R18" s="382"/>
      <c r="S18" s="382"/>
      <c r="T18" s="382"/>
      <c r="U18" s="382"/>
      <c r="V18" s="382">
        <v>3</v>
      </c>
      <c r="W18" s="382"/>
      <c r="X18" s="244"/>
      <c r="Y18" s="128"/>
    </row>
    <row r="19" spans="2:32" ht="21.6" customHeight="1">
      <c r="B19" s="383" t="s">
        <v>10</v>
      </c>
      <c r="C19" s="383"/>
      <c r="D19" s="383"/>
      <c r="E19" s="383" t="s">
        <v>61</v>
      </c>
      <c r="F19" s="383"/>
      <c r="G19" s="383"/>
      <c r="H19" s="384">
        <v>1013</v>
      </c>
      <c r="I19" s="387" t="s">
        <v>101</v>
      </c>
      <c r="J19" s="390">
        <v>8</v>
      </c>
      <c r="K19" s="391"/>
      <c r="L19" s="391"/>
      <c r="M19" s="391"/>
      <c r="N19" s="26" t="s">
        <v>4</v>
      </c>
      <c r="O19" s="390">
        <v>9</v>
      </c>
      <c r="P19" s="391"/>
      <c r="Q19" s="391"/>
      <c r="R19" s="26" t="s">
        <v>4</v>
      </c>
      <c r="S19" s="390">
        <v>10</v>
      </c>
      <c r="T19" s="391"/>
      <c r="U19" s="391"/>
      <c r="V19" s="26" t="s">
        <v>4</v>
      </c>
      <c r="W19" s="366" t="s">
        <v>88</v>
      </c>
      <c r="X19" s="399">
        <f>ROUNDDOWN((SUM(J20+O20+S20+J22+O22+S22+J24)+SUM(L20+Q20+U20+L22+Q22+U22+L24)/60)*H19,0)</f>
        <v>1000844</v>
      </c>
      <c r="Y19" s="366" t="s">
        <v>8</v>
      </c>
    </row>
    <row r="20" spans="2:32" ht="21.6" customHeight="1">
      <c r="B20" s="383"/>
      <c r="C20" s="383"/>
      <c r="D20" s="383"/>
      <c r="E20" s="383"/>
      <c r="F20" s="383"/>
      <c r="G20" s="383"/>
      <c r="H20" s="385"/>
      <c r="I20" s="388"/>
      <c r="J20" s="245">
        <v>165</v>
      </c>
      <c r="K20" s="246" t="s">
        <v>47</v>
      </c>
      <c r="L20" s="369">
        <v>0</v>
      </c>
      <c r="M20" s="369"/>
      <c r="N20" s="212" t="s">
        <v>109</v>
      </c>
      <c r="O20" s="245">
        <v>169</v>
      </c>
      <c r="P20" s="246" t="s">
        <v>47</v>
      </c>
      <c r="Q20" s="247">
        <v>30</v>
      </c>
      <c r="R20" s="212" t="s">
        <v>109</v>
      </c>
      <c r="S20" s="245">
        <v>164</v>
      </c>
      <c r="T20" s="246" t="s">
        <v>47</v>
      </c>
      <c r="U20" s="247">
        <v>30</v>
      </c>
      <c r="V20" s="212" t="s">
        <v>109</v>
      </c>
      <c r="W20" s="367"/>
      <c r="X20" s="400"/>
      <c r="Y20" s="367"/>
    </row>
    <row r="21" spans="2:32" ht="21.6" customHeight="1">
      <c r="B21" s="383"/>
      <c r="C21" s="383"/>
      <c r="D21" s="383"/>
      <c r="E21" s="383"/>
      <c r="F21" s="383"/>
      <c r="G21" s="383"/>
      <c r="H21" s="385"/>
      <c r="I21" s="388"/>
      <c r="J21" s="370">
        <v>11</v>
      </c>
      <c r="K21" s="371"/>
      <c r="L21" s="371"/>
      <c r="M21" s="371"/>
      <c r="N21" s="213" t="s">
        <v>4</v>
      </c>
      <c r="O21" s="370">
        <v>12</v>
      </c>
      <c r="P21" s="371"/>
      <c r="Q21" s="371"/>
      <c r="R21" s="213" t="s">
        <v>4</v>
      </c>
      <c r="S21" s="370">
        <v>1</v>
      </c>
      <c r="T21" s="371"/>
      <c r="U21" s="371"/>
      <c r="V21" s="213" t="s">
        <v>4</v>
      </c>
      <c r="W21" s="367"/>
      <c r="X21" s="400"/>
      <c r="Y21" s="367"/>
    </row>
    <row r="22" spans="2:32" ht="21.6" customHeight="1">
      <c r="B22" s="383"/>
      <c r="C22" s="383"/>
      <c r="D22" s="383"/>
      <c r="E22" s="383"/>
      <c r="F22" s="383"/>
      <c r="G22" s="383"/>
      <c r="H22" s="385"/>
      <c r="I22" s="388"/>
      <c r="J22" s="245">
        <v>164</v>
      </c>
      <c r="K22" s="246" t="s">
        <v>47</v>
      </c>
      <c r="L22" s="369">
        <v>0</v>
      </c>
      <c r="M22" s="369"/>
      <c r="N22" s="212" t="s">
        <v>109</v>
      </c>
      <c r="O22" s="245">
        <v>165</v>
      </c>
      <c r="P22" s="246" t="s">
        <v>47</v>
      </c>
      <c r="Q22" s="247">
        <v>0</v>
      </c>
      <c r="R22" s="212" t="s">
        <v>109</v>
      </c>
      <c r="S22" s="245">
        <v>160</v>
      </c>
      <c r="T22" s="246" t="s">
        <v>47</v>
      </c>
      <c r="U22" s="247">
        <v>0</v>
      </c>
      <c r="V22" s="212" t="s">
        <v>109</v>
      </c>
      <c r="W22" s="367"/>
      <c r="X22" s="400"/>
      <c r="Y22" s="367"/>
    </row>
    <row r="23" spans="2:32" ht="21.6" customHeight="1">
      <c r="B23" s="383"/>
      <c r="C23" s="383"/>
      <c r="D23" s="383"/>
      <c r="E23" s="383"/>
      <c r="F23" s="383"/>
      <c r="G23" s="383"/>
      <c r="H23" s="385"/>
      <c r="I23" s="388"/>
      <c r="J23" s="372"/>
      <c r="K23" s="373"/>
      <c r="L23" s="373"/>
      <c r="M23" s="373"/>
      <c r="N23" s="213" t="s">
        <v>4</v>
      </c>
      <c r="O23" s="214"/>
      <c r="P23" s="215"/>
      <c r="Q23" s="215"/>
      <c r="R23" s="216"/>
      <c r="S23" s="215"/>
      <c r="T23" s="215"/>
      <c r="U23" s="215"/>
      <c r="V23" s="217"/>
      <c r="W23" s="367"/>
      <c r="X23" s="400"/>
      <c r="Y23" s="367"/>
    </row>
    <row r="24" spans="2:32" ht="21.6" customHeight="1">
      <c r="B24" s="383"/>
      <c r="C24" s="383"/>
      <c r="D24" s="383"/>
      <c r="E24" s="383"/>
      <c r="F24" s="383"/>
      <c r="G24" s="383"/>
      <c r="H24" s="386"/>
      <c r="I24" s="389"/>
      <c r="J24" s="248"/>
      <c r="K24" s="246" t="s">
        <v>47</v>
      </c>
      <c r="L24" s="374"/>
      <c r="M24" s="374"/>
      <c r="N24" s="212" t="s">
        <v>109</v>
      </c>
      <c r="O24" s="218"/>
      <c r="P24" s="219"/>
      <c r="Q24" s="219"/>
      <c r="R24" s="220"/>
      <c r="S24" s="219"/>
      <c r="T24" s="219"/>
      <c r="U24" s="219"/>
      <c r="V24" s="221"/>
      <c r="W24" s="368"/>
      <c r="X24" s="401"/>
      <c r="Y24" s="368"/>
    </row>
    <row r="25" spans="2:32" ht="23.25" customHeight="1">
      <c r="B25" s="383"/>
      <c r="C25" s="383"/>
      <c r="D25" s="383"/>
      <c r="E25" s="383" t="s">
        <v>60</v>
      </c>
      <c r="F25" s="383"/>
      <c r="G25" s="383"/>
      <c r="H25" s="243" t="s">
        <v>194</v>
      </c>
      <c r="I25" s="392" t="s">
        <v>219</v>
      </c>
      <c r="J25" s="392"/>
      <c r="K25" s="392"/>
      <c r="L25" s="392"/>
      <c r="M25" s="392"/>
      <c r="N25" s="392"/>
      <c r="O25" s="392"/>
      <c r="P25" s="392"/>
      <c r="Q25" s="392"/>
      <c r="R25" s="392"/>
      <c r="S25" s="392"/>
      <c r="T25" s="392"/>
      <c r="U25" s="392"/>
      <c r="V25" s="249" t="b">
        <v>1</v>
      </c>
      <c r="W25" s="239" t="s">
        <v>88</v>
      </c>
      <c r="X25" s="130">
        <f>IF(H25="○",ROUNDDOWN(X19*0.15,0),0)</f>
        <v>150126</v>
      </c>
      <c r="Y25" s="239" t="s">
        <v>8</v>
      </c>
    </row>
    <row r="26" spans="2:32" ht="23.25" customHeight="1">
      <c r="B26" s="383"/>
      <c r="C26" s="383"/>
      <c r="D26" s="383"/>
      <c r="E26" s="383" t="s">
        <v>58</v>
      </c>
      <c r="F26" s="383"/>
      <c r="G26" s="383"/>
      <c r="H26" s="340"/>
      <c r="I26" s="341"/>
      <c r="J26" s="341"/>
      <c r="K26" s="341"/>
      <c r="L26" s="341"/>
      <c r="M26" s="341"/>
      <c r="N26" s="341"/>
      <c r="O26" s="341"/>
      <c r="P26" s="341"/>
      <c r="Q26" s="341"/>
      <c r="R26" s="341"/>
      <c r="S26" s="341"/>
      <c r="T26" s="341"/>
      <c r="U26" s="341"/>
      <c r="V26" s="342"/>
      <c r="W26" s="239" t="s">
        <v>88</v>
      </c>
      <c r="X26" s="131">
        <f>SUM(X19+X25)</f>
        <v>1150970</v>
      </c>
      <c r="Y26" s="239" t="s">
        <v>8</v>
      </c>
    </row>
    <row r="27" spans="2:32" ht="23.25" customHeight="1">
      <c r="B27" s="340" t="s">
        <v>11</v>
      </c>
      <c r="C27" s="341"/>
      <c r="D27" s="341"/>
      <c r="E27" s="341"/>
      <c r="F27" s="341"/>
      <c r="G27" s="342"/>
      <c r="H27" s="393">
        <v>1500</v>
      </c>
      <c r="I27" s="394"/>
      <c r="J27" s="394"/>
      <c r="K27" s="394"/>
      <c r="L27" s="394"/>
      <c r="M27" s="394"/>
      <c r="N27" s="394"/>
      <c r="O27" s="395"/>
      <c r="P27" s="35" t="s">
        <v>101</v>
      </c>
      <c r="Q27" s="396">
        <f>I51</f>
        <v>12.875</v>
      </c>
      <c r="R27" s="397"/>
      <c r="S27" s="397"/>
      <c r="T27" s="397"/>
      <c r="U27" s="397"/>
      <c r="V27" s="398"/>
      <c r="W27" s="239" t="s">
        <v>88</v>
      </c>
      <c r="X27" s="130">
        <f>ROUNDDOWN(H27*(SUM(I53:J87)+SUM(L53:L87)/60),0)</f>
        <v>463500</v>
      </c>
      <c r="Y27" s="239" t="s">
        <v>8</v>
      </c>
      <c r="AB27" s="132"/>
    </row>
    <row r="28" spans="2:32" ht="26.1" customHeight="1">
      <c r="B28" s="423" t="s">
        <v>177</v>
      </c>
      <c r="C28" s="424"/>
      <c r="D28" s="424"/>
      <c r="E28" s="424"/>
      <c r="F28" s="424"/>
      <c r="G28" s="425"/>
      <c r="H28" s="340" t="s">
        <v>12</v>
      </c>
      <c r="I28" s="342"/>
      <c r="J28" s="432" t="s">
        <v>258</v>
      </c>
      <c r="K28" s="433"/>
      <c r="L28" s="433"/>
      <c r="M28" s="433"/>
      <c r="N28" s="433"/>
      <c r="O28" s="433"/>
      <c r="P28" s="434"/>
      <c r="Q28" s="435" t="s">
        <v>53</v>
      </c>
      <c r="R28" s="133" t="s">
        <v>79</v>
      </c>
      <c r="S28" s="437">
        <v>82500</v>
      </c>
      <c r="T28" s="438"/>
      <c r="U28" s="438"/>
      <c r="V28" s="438"/>
      <c r="W28" s="36" t="s">
        <v>8</v>
      </c>
      <c r="X28" s="399">
        <f>IF($P$10="課税",S29,S28)</f>
        <v>75000</v>
      </c>
      <c r="Y28" s="366" t="s">
        <v>8</v>
      </c>
      <c r="AA28" s="236"/>
      <c r="AB28" s="236"/>
      <c r="AC28" s="236"/>
      <c r="AD28" s="236"/>
      <c r="AE28" s="236"/>
      <c r="AF28" s="236"/>
    </row>
    <row r="29" spans="2:32" ht="26.1" customHeight="1">
      <c r="B29" s="426"/>
      <c r="C29" s="427"/>
      <c r="D29" s="427"/>
      <c r="E29" s="427"/>
      <c r="F29" s="427"/>
      <c r="G29" s="428"/>
      <c r="H29" s="413" t="s">
        <v>9</v>
      </c>
      <c r="I29" s="414"/>
      <c r="J29" s="415" t="s">
        <v>259</v>
      </c>
      <c r="K29" s="416"/>
      <c r="L29" s="416"/>
      <c r="M29" s="416"/>
      <c r="N29" s="416"/>
      <c r="O29" s="416"/>
      <c r="P29" s="417"/>
      <c r="Q29" s="436"/>
      <c r="R29" s="35" t="s">
        <v>80</v>
      </c>
      <c r="S29" s="418">
        <f>ROUNDDOWN(S28/1.1,0)</f>
        <v>75000</v>
      </c>
      <c r="T29" s="419"/>
      <c r="U29" s="419"/>
      <c r="V29" s="419"/>
      <c r="W29" s="36" t="s">
        <v>8</v>
      </c>
      <c r="X29" s="400"/>
      <c r="Y29" s="367"/>
      <c r="AA29" s="236"/>
      <c r="AB29" s="236"/>
      <c r="AC29" s="236"/>
      <c r="AD29" s="236"/>
      <c r="AE29" s="236"/>
      <c r="AF29" s="236"/>
    </row>
    <row r="30" spans="2:32" ht="26.1" customHeight="1">
      <c r="B30" s="429"/>
      <c r="C30" s="430"/>
      <c r="D30" s="430"/>
      <c r="E30" s="430"/>
      <c r="F30" s="430"/>
      <c r="G30" s="431"/>
      <c r="H30" s="340" t="s">
        <v>112</v>
      </c>
      <c r="I30" s="342"/>
      <c r="J30" s="420">
        <v>44418</v>
      </c>
      <c r="K30" s="421"/>
      <c r="L30" s="421"/>
      <c r="M30" s="250" t="s">
        <v>100</v>
      </c>
      <c r="N30" s="421">
        <v>44500</v>
      </c>
      <c r="O30" s="421"/>
      <c r="P30" s="422"/>
      <c r="Q30" s="33"/>
      <c r="R30" s="66"/>
      <c r="S30" s="251"/>
      <c r="T30" s="251"/>
      <c r="U30" s="251"/>
      <c r="V30" s="251"/>
      <c r="W30" s="36"/>
      <c r="X30" s="401"/>
      <c r="Y30" s="368"/>
      <c r="AA30" s="236"/>
      <c r="AB30" s="236"/>
      <c r="AC30" s="236"/>
      <c r="AD30" s="236"/>
      <c r="AE30" s="236"/>
      <c r="AF30" s="236"/>
    </row>
    <row r="31" spans="2:32" ht="46.5" customHeight="1">
      <c r="B31" s="402" t="s">
        <v>178</v>
      </c>
      <c r="C31" s="403"/>
      <c r="D31" s="403"/>
      <c r="E31" s="403"/>
      <c r="F31" s="403"/>
      <c r="G31" s="404"/>
      <c r="H31" s="405"/>
      <c r="I31" s="406"/>
      <c r="J31" s="406"/>
      <c r="K31" s="406"/>
      <c r="L31" s="406"/>
      <c r="M31" s="406"/>
      <c r="N31" s="406"/>
      <c r="O31" s="406"/>
      <c r="P31" s="406"/>
      <c r="Q31" s="406"/>
      <c r="R31" s="406"/>
      <c r="S31" s="406"/>
      <c r="T31" s="406"/>
      <c r="U31" s="406"/>
      <c r="V31" s="407"/>
      <c r="W31" s="35" t="s">
        <v>106</v>
      </c>
      <c r="X31" s="135">
        <f>IF($P$10="課税",T94,T93)</f>
        <v>215908</v>
      </c>
      <c r="Y31" s="238" t="s">
        <v>8</v>
      </c>
      <c r="AA31" s="137"/>
      <c r="AB31" s="137"/>
      <c r="AC31" s="137"/>
      <c r="AD31" s="137"/>
      <c r="AE31" s="137"/>
      <c r="AF31" s="137"/>
    </row>
    <row r="32" spans="2:32" ht="23.25" customHeight="1">
      <c r="B32" s="340" t="s">
        <v>13</v>
      </c>
      <c r="C32" s="341"/>
      <c r="D32" s="341"/>
      <c r="E32" s="341"/>
      <c r="F32" s="341"/>
      <c r="G32" s="342"/>
      <c r="H32" s="340" t="s">
        <v>57</v>
      </c>
      <c r="I32" s="341"/>
      <c r="J32" s="341"/>
      <c r="K32" s="341"/>
      <c r="L32" s="341"/>
      <c r="M32" s="341"/>
      <c r="N32" s="341"/>
      <c r="O32" s="341"/>
      <c r="P32" s="341"/>
      <c r="Q32" s="341"/>
      <c r="R32" s="341"/>
      <c r="S32" s="341"/>
      <c r="T32" s="341"/>
      <c r="U32" s="341"/>
      <c r="V32" s="341"/>
      <c r="W32" s="342"/>
      <c r="X32" s="138">
        <v>40000</v>
      </c>
      <c r="Y32" s="239" t="s">
        <v>8</v>
      </c>
    </row>
    <row r="33" spans="1:27" ht="23.25" customHeight="1">
      <c r="B33" s="340" t="s">
        <v>56</v>
      </c>
      <c r="C33" s="341"/>
      <c r="D33" s="341"/>
      <c r="E33" s="341"/>
      <c r="F33" s="341"/>
      <c r="G33" s="342"/>
      <c r="H33" s="139"/>
      <c r="I33" s="139"/>
      <c r="J33" s="139"/>
      <c r="K33" s="139"/>
      <c r="L33" s="139"/>
      <c r="M33" s="139"/>
      <c r="N33" s="139"/>
      <c r="O33" s="139"/>
      <c r="P33" s="139"/>
      <c r="Q33" s="139"/>
      <c r="R33" s="139"/>
      <c r="S33" s="139"/>
      <c r="T33" s="139"/>
      <c r="U33" s="139"/>
      <c r="V33" s="139"/>
      <c r="W33" s="139"/>
      <c r="X33" s="140">
        <f>SUM(X26:X32)</f>
        <v>1945378</v>
      </c>
      <c r="Y33" s="239" t="s">
        <v>8</v>
      </c>
    </row>
    <row r="34" spans="1:27" ht="23.25" hidden="1" customHeight="1">
      <c r="A34" s="206"/>
      <c r="B34" s="408" t="s">
        <v>71</v>
      </c>
      <c r="C34" s="409"/>
      <c r="D34" s="409"/>
      <c r="E34" s="409"/>
      <c r="F34" s="409"/>
      <c r="G34" s="410"/>
      <c r="H34" s="411" t="s">
        <v>224</v>
      </c>
      <c r="I34" s="412"/>
      <c r="J34" s="412"/>
      <c r="K34" s="412"/>
      <c r="L34" s="412"/>
      <c r="M34" s="412"/>
      <c r="N34" s="412"/>
      <c r="O34" s="412"/>
      <c r="P34" s="412"/>
      <c r="Q34" s="412"/>
      <c r="R34" s="412"/>
      <c r="S34" s="412"/>
      <c r="T34" s="412"/>
      <c r="U34" s="412"/>
      <c r="V34" s="412"/>
      <c r="W34" s="207"/>
      <c r="X34" s="208">
        <f>X26/X33</f>
        <v>0.59164337213641771</v>
      </c>
      <c r="Y34" s="209"/>
      <c r="Z34" s="210"/>
    </row>
    <row r="35" spans="1:27" ht="8.25" customHeight="1">
      <c r="B35" s="143"/>
      <c r="C35" s="143"/>
      <c r="D35" s="143"/>
      <c r="E35" s="143"/>
      <c r="F35" s="143"/>
      <c r="G35" s="143"/>
      <c r="H35" s="141"/>
      <c r="I35" s="141"/>
      <c r="J35" s="141"/>
      <c r="K35" s="141"/>
      <c r="L35" s="141"/>
      <c r="M35" s="141"/>
      <c r="N35" s="141"/>
      <c r="O35" s="141"/>
      <c r="P35" s="141"/>
      <c r="Q35" s="141"/>
      <c r="R35" s="141"/>
      <c r="S35" s="141"/>
      <c r="T35" s="141"/>
      <c r="U35" s="141"/>
      <c r="V35" s="141"/>
      <c r="W35" s="141"/>
      <c r="X35" s="144"/>
      <c r="Y35" s="145"/>
    </row>
    <row r="36" spans="1:27" ht="17.25">
      <c r="A36" s="23">
        <v>2</v>
      </c>
      <c r="B36" s="37" t="s">
        <v>55</v>
      </c>
      <c r="C36" s="37"/>
      <c r="D36" s="37"/>
      <c r="E36" s="37"/>
      <c r="F36" s="37"/>
      <c r="G36" s="33"/>
      <c r="H36" s="33"/>
      <c r="I36" s="33"/>
      <c r="J36" s="33"/>
      <c r="K36" s="33"/>
      <c r="L36" s="33"/>
      <c r="M36" s="33"/>
      <c r="N36" s="33"/>
      <c r="O36" s="33"/>
      <c r="P36" s="33"/>
      <c r="Q36" s="33"/>
      <c r="R36" s="33"/>
      <c r="S36" s="33"/>
      <c r="T36" s="33"/>
      <c r="U36" s="33"/>
      <c r="V36" s="33"/>
      <c r="W36" s="33"/>
      <c r="X36" s="146"/>
      <c r="Y36" s="33"/>
    </row>
    <row r="37" spans="1:27" ht="44.25" customHeight="1">
      <c r="B37" s="449" t="s">
        <v>55</v>
      </c>
      <c r="C37" s="450"/>
      <c r="D37" s="450"/>
      <c r="E37" s="450"/>
      <c r="F37" s="450"/>
      <c r="G37" s="451"/>
      <c r="H37" s="452" t="s">
        <v>243</v>
      </c>
      <c r="I37" s="453"/>
      <c r="J37" s="453"/>
      <c r="K37" s="453"/>
      <c r="L37" s="453"/>
      <c r="M37" s="453"/>
      <c r="N37" s="453"/>
      <c r="O37" s="453"/>
      <c r="P37" s="453"/>
      <c r="Q37" s="453"/>
      <c r="R37" s="453"/>
      <c r="S37" s="453"/>
      <c r="T37" s="453"/>
      <c r="U37" s="453"/>
      <c r="V37" s="454"/>
      <c r="W37" s="240" t="s">
        <v>88</v>
      </c>
      <c r="X37" s="252">
        <v>1980000</v>
      </c>
      <c r="Y37" s="240" t="s">
        <v>8</v>
      </c>
    </row>
    <row r="38" spans="1:27" ht="6" customHeight="1">
      <c r="B38" s="39"/>
      <c r="C38" s="39"/>
      <c r="D38" s="39"/>
      <c r="E38" s="39"/>
      <c r="F38" s="39"/>
      <c r="G38" s="39"/>
      <c r="H38" s="40"/>
      <c r="I38" s="40"/>
      <c r="J38" s="40"/>
      <c r="K38" s="40"/>
      <c r="L38" s="40"/>
      <c r="M38" s="40"/>
      <c r="N38" s="40"/>
      <c r="O38" s="40"/>
      <c r="P38" s="40"/>
      <c r="Q38" s="40"/>
      <c r="R38" s="40"/>
      <c r="S38" s="40"/>
      <c r="T38" s="40"/>
      <c r="U38" s="40"/>
      <c r="V38" s="40"/>
      <c r="W38" s="39"/>
      <c r="X38" s="41"/>
      <c r="Y38" s="39"/>
    </row>
    <row r="39" spans="1:27" ht="17.25" customHeight="1">
      <c r="A39" s="23">
        <v>3</v>
      </c>
      <c r="B39" s="39" t="s">
        <v>35</v>
      </c>
      <c r="C39" s="39"/>
      <c r="D39" s="39"/>
      <c r="E39" s="39"/>
      <c r="F39" s="39"/>
      <c r="G39" s="39"/>
      <c r="H39" s="40"/>
      <c r="I39" s="40"/>
      <c r="J39" s="40"/>
      <c r="K39" s="40"/>
      <c r="L39" s="40"/>
      <c r="M39" s="40"/>
      <c r="N39" s="40"/>
      <c r="O39" s="40"/>
      <c r="P39" s="40"/>
      <c r="Q39" s="40"/>
      <c r="R39" s="40"/>
      <c r="S39" s="40"/>
      <c r="T39" s="40"/>
      <c r="U39" s="40"/>
      <c r="V39" s="40"/>
      <c r="W39" s="39"/>
      <c r="X39" s="41"/>
      <c r="Y39" s="39"/>
    </row>
    <row r="40" spans="1:27" ht="26.1" hidden="1" customHeight="1">
      <c r="B40" s="226"/>
      <c r="C40" s="226"/>
      <c r="D40" s="226"/>
      <c r="E40" s="455" t="s">
        <v>238</v>
      </c>
      <c r="F40" s="456"/>
      <c r="G40" s="457"/>
      <c r="H40" s="458" t="s">
        <v>237</v>
      </c>
      <c r="I40" s="459"/>
      <c r="J40" s="459"/>
      <c r="K40" s="459"/>
      <c r="L40" s="459"/>
      <c r="M40" s="459"/>
      <c r="N40" s="459"/>
      <c r="O40" s="459"/>
      <c r="P40" s="459"/>
      <c r="Q40" s="459"/>
      <c r="R40" s="459"/>
      <c r="S40" s="459"/>
      <c r="T40" s="459"/>
      <c r="U40" s="459"/>
      <c r="V40" s="460"/>
      <c r="W40" s="227" t="s">
        <v>88</v>
      </c>
      <c r="X40" s="253">
        <f>IF(X33&gt;X37,X37,X33)</f>
        <v>1945378</v>
      </c>
      <c r="Y40" s="227" t="s">
        <v>8</v>
      </c>
      <c r="Z40" s="226"/>
    </row>
    <row r="41" spans="1:27" ht="26.1" hidden="1" customHeight="1">
      <c r="B41" s="226"/>
      <c r="C41" s="226"/>
      <c r="D41" s="226"/>
      <c r="E41" s="461" t="s">
        <v>239</v>
      </c>
      <c r="F41" s="462"/>
      <c r="G41" s="463"/>
      <c r="H41" s="458" t="s">
        <v>242</v>
      </c>
      <c r="I41" s="459"/>
      <c r="J41" s="459"/>
      <c r="K41" s="459"/>
      <c r="L41" s="459"/>
      <c r="M41" s="459"/>
      <c r="N41" s="459"/>
      <c r="O41" s="459"/>
      <c r="P41" s="459"/>
      <c r="Q41" s="459"/>
      <c r="R41" s="459"/>
      <c r="S41" s="459"/>
      <c r="T41" s="459"/>
      <c r="U41" s="459"/>
      <c r="V41" s="460"/>
      <c r="W41" s="228"/>
      <c r="X41" s="229">
        <f>X26/X40</f>
        <v>0.59164337213641771</v>
      </c>
      <c r="Y41" s="230"/>
      <c r="Z41" s="226"/>
    </row>
    <row r="42" spans="1:27" ht="23.25" customHeight="1">
      <c r="B42" s="439" t="s">
        <v>35</v>
      </c>
      <c r="C42" s="439"/>
      <c r="D42" s="439"/>
      <c r="E42" s="440" t="s">
        <v>35</v>
      </c>
      <c r="F42" s="440"/>
      <c r="G42" s="440"/>
      <c r="H42" s="441" t="s">
        <v>81</v>
      </c>
      <c r="I42" s="441"/>
      <c r="J42" s="441"/>
      <c r="K42" s="441"/>
      <c r="L42" s="441"/>
      <c r="M42" s="441"/>
      <c r="N42" s="441"/>
      <c r="O42" s="441"/>
      <c r="P42" s="441"/>
      <c r="Q42" s="441"/>
      <c r="R42" s="441"/>
      <c r="S42" s="441"/>
      <c r="T42" s="441"/>
      <c r="U42" s="441"/>
      <c r="V42" s="442"/>
      <c r="W42" s="42" t="s">
        <v>88</v>
      </c>
      <c r="X42" s="225">
        <f>IF(X41&lt;0.5,X26*2,X40)</f>
        <v>1945378</v>
      </c>
      <c r="Y42" s="42" t="s">
        <v>8</v>
      </c>
      <c r="AA42" s="147"/>
    </row>
    <row r="43" spans="1:27" ht="23.25" customHeight="1">
      <c r="B43" s="439"/>
      <c r="C43" s="439"/>
      <c r="D43" s="439"/>
      <c r="E43" s="443" t="s">
        <v>241</v>
      </c>
      <c r="F43" s="444"/>
      <c r="G43" s="445"/>
      <c r="H43" s="446" t="s">
        <v>240</v>
      </c>
      <c r="I43" s="447"/>
      <c r="J43" s="447"/>
      <c r="K43" s="447"/>
      <c r="L43" s="447"/>
      <c r="M43" s="447"/>
      <c r="N43" s="447"/>
      <c r="O43" s="447"/>
      <c r="P43" s="447"/>
      <c r="Q43" s="447"/>
      <c r="R43" s="447"/>
      <c r="S43" s="447"/>
      <c r="T43" s="447"/>
      <c r="U43" s="447"/>
      <c r="V43" s="448"/>
      <c r="W43" s="42"/>
      <c r="X43" s="224">
        <f>X26/X42</f>
        <v>0.59164337213641771</v>
      </c>
      <c r="Y43" s="42"/>
      <c r="AA43" s="147"/>
    </row>
    <row r="44" spans="1:27" ht="23.25" customHeight="1">
      <c r="B44" s="439"/>
      <c r="C44" s="439"/>
      <c r="D44" s="439"/>
      <c r="E44" s="440" t="s">
        <v>91</v>
      </c>
      <c r="F44" s="440"/>
      <c r="G44" s="440"/>
      <c r="H44" s="148" t="s">
        <v>82</v>
      </c>
      <c r="I44" s="44"/>
      <c r="J44" s="44"/>
      <c r="K44" s="44"/>
      <c r="L44" s="44"/>
      <c r="M44" s="44"/>
      <c r="N44" s="44"/>
      <c r="O44" s="44"/>
      <c r="P44" s="44"/>
      <c r="Q44" s="44"/>
      <c r="R44" s="44"/>
      <c r="S44" s="44"/>
      <c r="T44" s="44"/>
      <c r="U44" s="44"/>
      <c r="V44" s="149"/>
      <c r="W44" s="240" t="s">
        <v>88</v>
      </c>
      <c r="X44" s="222">
        <f>IF(P10="課税",ROUNDDOWN(X42*0.1,0),0)</f>
        <v>194537</v>
      </c>
      <c r="Y44" s="240" t="s">
        <v>8</v>
      </c>
      <c r="AA44" s="150"/>
    </row>
    <row r="45" spans="1:27" ht="23.25" customHeight="1">
      <c r="B45" s="439"/>
      <c r="C45" s="439"/>
      <c r="D45" s="439"/>
      <c r="E45" s="440" t="s">
        <v>67</v>
      </c>
      <c r="F45" s="440"/>
      <c r="G45" s="440"/>
      <c r="H45" s="151" t="s">
        <v>114</v>
      </c>
      <c r="I45" s="67"/>
      <c r="J45" s="67"/>
      <c r="K45" s="67"/>
      <c r="L45" s="67"/>
      <c r="M45" s="67"/>
      <c r="N45" s="67"/>
      <c r="O45" s="67"/>
      <c r="P45" s="67"/>
      <c r="Q45" s="67"/>
      <c r="R45" s="67"/>
      <c r="S45" s="67"/>
      <c r="T45" s="67"/>
      <c r="U45" s="67"/>
      <c r="V45" s="67"/>
      <c r="W45" s="240" t="s">
        <v>88</v>
      </c>
      <c r="X45" s="223">
        <f>SUM(X42:X44)</f>
        <v>2139915.5916433721</v>
      </c>
      <c r="Y45" s="240" t="s">
        <v>8</v>
      </c>
    </row>
    <row r="46" spans="1:27" s="123" customFormat="1" ht="33" customHeight="1">
      <c r="A46" s="120"/>
      <c r="B46" s="479" t="s">
        <v>68</v>
      </c>
      <c r="C46" s="480"/>
      <c r="D46" s="480"/>
      <c r="E46" s="480"/>
      <c r="F46" s="480"/>
      <c r="G46" s="481"/>
      <c r="H46" s="482" t="s">
        <v>235</v>
      </c>
      <c r="I46" s="482"/>
      <c r="J46" s="482"/>
      <c r="K46" s="482"/>
      <c r="L46" s="482"/>
      <c r="M46" s="482"/>
      <c r="N46" s="482"/>
      <c r="O46" s="482"/>
      <c r="P46" s="482"/>
      <c r="Q46" s="482"/>
      <c r="R46" s="482"/>
      <c r="S46" s="482"/>
      <c r="T46" s="482"/>
      <c r="U46" s="482"/>
      <c r="V46" s="482"/>
      <c r="W46" s="482"/>
      <c r="X46" s="482"/>
      <c r="Y46" s="483"/>
    </row>
    <row r="48" spans="1:27" ht="17.25">
      <c r="B48" s="47" t="s">
        <v>154</v>
      </c>
      <c r="C48" s="47"/>
      <c r="D48" s="47"/>
      <c r="E48" s="47"/>
      <c r="F48" s="47"/>
      <c r="Y48" s="109" t="s">
        <v>179</v>
      </c>
    </row>
    <row r="49" spans="2:26" ht="21.75" customHeight="1">
      <c r="B49" s="333" t="s">
        <v>72</v>
      </c>
      <c r="C49" s="334"/>
      <c r="D49" s="334"/>
      <c r="E49" s="334"/>
      <c r="F49" s="334"/>
      <c r="G49" s="335"/>
      <c r="H49" s="484">
        <f>H14</f>
        <v>3</v>
      </c>
      <c r="I49" s="485"/>
      <c r="J49" s="237" t="s">
        <v>99</v>
      </c>
      <c r="K49" s="484" t="str">
        <f>K14</f>
        <v>②</v>
      </c>
      <c r="L49" s="486"/>
      <c r="M49" s="486"/>
      <c r="N49" s="485"/>
    </row>
    <row r="50" spans="2:26" ht="23.25" customHeight="1">
      <c r="B50" s="63" t="s">
        <v>15</v>
      </c>
      <c r="C50" s="63"/>
      <c r="D50" s="63"/>
      <c r="E50" s="63"/>
      <c r="F50" s="63"/>
    </row>
    <row r="51" spans="2:26" ht="23.25" customHeight="1">
      <c r="B51" s="340" t="s">
        <v>51</v>
      </c>
      <c r="C51" s="341"/>
      <c r="D51" s="341"/>
      <c r="E51" s="341"/>
      <c r="F51" s="341"/>
      <c r="G51" s="341"/>
      <c r="H51" s="342"/>
      <c r="I51" s="487">
        <f>ROUNDDOWN(SUM(I53:J87)*60+SUM(L53:M87),0)/1440</f>
        <v>12.875</v>
      </c>
      <c r="J51" s="488"/>
      <c r="K51" s="488"/>
      <c r="L51" s="488"/>
      <c r="M51" s="488"/>
      <c r="N51" s="489"/>
      <c r="O51" s="49"/>
      <c r="P51" s="49"/>
      <c r="Q51" s="49"/>
      <c r="R51" s="49"/>
      <c r="S51" s="49"/>
      <c r="T51" s="49"/>
      <c r="U51" s="50"/>
      <c r="V51" s="50"/>
      <c r="W51" s="50"/>
      <c r="X51" s="50"/>
    </row>
    <row r="52" spans="2:26" ht="36.6" customHeight="1">
      <c r="B52" s="152" t="s">
        <v>48</v>
      </c>
      <c r="C52" s="514" t="s">
        <v>268</v>
      </c>
      <c r="D52" s="515"/>
      <c r="E52" s="515"/>
      <c r="F52" s="516"/>
      <c r="G52" s="514" t="s">
        <v>50</v>
      </c>
      <c r="H52" s="516"/>
      <c r="I52" s="514" t="s">
        <v>49</v>
      </c>
      <c r="J52" s="515"/>
      <c r="K52" s="515"/>
      <c r="L52" s="515"/>
      <c r="M52" s="515"/>
      <c r="N52" s="516"/>
      <c r="O52" s="517" t="s">
        <v>156</v>
      </c>
      <c r="P52" s="515"/>
      <c r="Q52" s="516"/>
      <c r="R52" s="514" t="s">
        <v>95</v>
      </c>
      <c r="S52" s="515"/>
      <c r="T52" s="515"/>
      <c r="U52" s="515"/>
      <c r="V52" s="515"/>
      <c r="W52" s="515"/>
      <c r="X52" s="515"/>
      <c r="Y52" s="515"/>
      <c r="Z52" s="516"/>
    </row>
    <row r="53" spans="2:26" ht="15" customHeight="1">
      <c r="B53" s="464">
        <f>IF(J19="","",J19)</f>
        <v>8</v>
      </c>
      <c r="C53" s="467">
        <f>IF(J20="","",J20)</f>
        <v>165</v>
      </c>
      <c r="D53" s="470" t="s">
        <v>47</v>
      </c>
      <c r="E53" s="473">
        <f>IF(L20="","",L20)</f>
        <v>0</v>
      </c>
      <c r="F53" s="476" t="s">
        <v>109</v>
      </c>
      <c r="G53" s="523" t="s">
        <v>261</v>
      </c>
      <c r="H53" s="524"/>
      <c r="I53" s="525">
        <v>70</v>
      </c>
      <c r="J53" s="526"/>
      <c r="K53" s="153" t="s">
        <v>47</v>
      </c>
      <c r="L53" s="526"/>
      <c r="M53" s="526"/>
      <c r="N53" s="154" t="s">
        <v>109</v>
      </c>
      <c r="O53" s="490">
        <f>(SUM(I53:J57)+(SUM(L53:M57)/60))/24</f>
        <v>5.625</v>
      </c>
      <c r="P53" s="491"/>
      <c r="Q53" s="492"/>
      <c r="R53" s="499" t="s">
        <v>272</v>
      </c>
      <c r="S53" s="500"/>
      <c r="T53" s="500"/>
      <c r="U53" s="500"/>
      <c r="V53" s="500"/>
      <c r="W53" s="500"/>
      <c r="X53" s="500"/>
      <c r="Y53" s="500"/>
      <c r="Z53" s="501"/>
    </row>
    <row r="54" spans="2:26" ht="15" customHeight="1">
      <c r="B54" s="465"/>
      <c r="C54" s="468"/>
      <c r="D54" s="471"/>
      <c r="E54" s="474"/>
      <c r="F54" s="477"/>
      <c r="G54" s="508" t="s">
        <v>263</v>
      </c>
      <c r="H54" s="509"/>
      <c r="I54" s="510">
        <v>65</v>
      </c>
      <c r="J54" s="511"/>
      <c r="K54" s="155" t="s">
        <v>47</v>
      </c>
      <c r="L54" s="511"/>
      <c r="M54" s="511"/>
      <c r="N54" s="156" t="s">
        <v>109</v>
      </c>
      <c r="O54" s="493"/>
      <c r="P54" s="494"/>
      <c r="Q54" s="495"/>
      <c r="R54" s="502"/>
      <c r="S54" s="503"/>
      <c r="T54" s="503"/>
      <c r="U54" s="503"/>
      <c r="V54" s="503"/>
      <c r="W54" s="503"/>
      <c r="X54" s="503"/>
      <c r="Y54" s="503"/>
      <c r="Z54" s="504"/>
    </row>
    <row r="55" spans="2:26" ht="15" customHeight="1">
      <c r="B55" s="465"/>
      <c r="C55" s="468"/>
      <c r="D55" s="471"/>
      <c r="E55" s="474"/>
      <c r="F55" s="477"/>
      <c r="G55" s="512"/>
      <c r="H55" s="513"/>
      <c r="I55" s="510"/>
      <c r="J55" s="511"/>
      <c r="K55" s="155" t="s">
        <v>47</v>
      </c>
      <c r="L55" s="511"/>
      <c r="M55" s="511"/>
      <c r="N55" s="156" t="s">
        <v>109</v>
      </c>
      <c r="O55" s="493"/>
      <c r="P55" s="494"/>
      <c r="Q55" s="495"/>
      <c r="R55" s="502"/>
      <c r="S55" s="503"/>
      <c r="T55" s="503"/>
      <c r="U55" s="503"/>
      <c r="V55" s="503"/>
      <c r="W55" s="503"/>
      <c r="X55" s="503"/>
      <c r="Y55" s="503"/>
      <c r="Z55" s="504"/>
    </row>
    <row r="56" spans="2:26" ht="15" customHeight="1">
      <c r="B56" s="465"/>
      <c r="C56" s="468"/>
      <c r="D56" s="471"/>
      <c r="E56" s="474"/>
      <c r="F56" s="477"/>
      <c r="G56" s="512"/>
      <c r="H56" s="513"/>
      <c r="I56" s="510"/>
      <c r="J56" s="511"/>
      <c r="K56" s="155" t="s">
        <v>47</v>
      </c>
      <c r="L56" s="511"/>
      <c r="M56" s="511"/>
      <c r="N56" s="156" t="s">
        <v>109</v>
      </c>
      <c r="O56" s="493"/>
      <c r="P56" s="494"/>
      <c r="Q56" s="495"/>
      <c r="R56" s="502"/>
      <c r="S56" s="503"/>
      <c r="T56" s="503"/>
      <c r="U56" s="503"/>
      <c r="V56" s="503"/>
      <c r="W56" s="503"/>
      <c r="X56" s="503"/>
      <c r="Y56" s="503"/>
      <c r="Z56" s="504"/>
    </row>
    <row r="57" spans="2:26" ht="15" customHeight="1">
      <c r="B57" s="466"/>
      <c r="C57" s="469"/>
      <c r="D57" s="472"/>
      <c r="E57" s="475"/>
      <c r="F57" s="478"/>
      <c r="G57" s="518"/>
      <c r="H57" s="519"/>
      <c r="I57" s="520"/>
      <c r="J57" s="521"/>
      <c r="K57" s="17" t="s">
        <v>47</v>
      </c>
      <c r="L57" s="522"/>
      <c r="M57" s="522"/>
      <c r="N57" s="157" t="s">
        <v>109</v>
      </c>
      <c r="O57" s="496"/>
      <c r="P57" s="497"/>
      <c r="Q57" s="498"/>
      <c r="R57" s="505"/>
      <c r="S57" s="506"/>
      <c r="T57" s="506"/>
      <c r="U57" s="506"/>
      <c r="V57" s="506"/>
      <c r="W57" s="506"/>
      <c r="X57" s="506"/>
      <c r="Y57" s="506"/>
      <c r="Z57" s="507"/>
    </row>
    <row r="58" spans="2:26" ht="15" customHeight="1">
      <c r="B58" s="464">
        <f>IF(O19="","",O19)</f>
        <v>9</v>
      </c>
      <c r="C58" s="467">
        <f>IF(O20="","",O20)</f>
        <v>169</v>
      </c>
      <c r="D58" s="470" t="s">
        <v>47</v>
      </c>
      <c r="E58" s="473">
        <f>IF(Q20="","",Q20)</f>
        <v>30</v>
      </c>
      <c r="F58" s="476" t="s">
        <v>109</v>
      </c>
      <c r="G58" s="523" t="s">
        <v>261</v>
      </c>
      <c r="H58" s="524"/>
      <c r="I58" s="525">
        <v>52</v>
      </c>
      <c r="J58" s="526"/>
      <c r="K58" s="153" t="s">
        <v>47</v>
      </c>
      <c r="L58" s="526"/>
      <c r="M58" s="526"/>
      <c r="N58" s="154" t="s">
        <v>109</v>
      </c>
      <c r="O58" s="490">
        <f>(SUM(I58:J62)+(SUM(L58:M62)/60))/24</f>
        <v>4.916666666666667</v>
      </c>
      <c r="P58" s="491"/>
      <c r="Q58" s="492"/>
      <c r="R58" s="499" t="s">
        <v>272</v>
      </c>
      <c r="S58" s="500"/>
      <c r="T58" s="500"/>
      <c r="U58" s="500"/>
      <c r="V58" s="500"/>
      <c r="W58" s="500"/>
      <c r="X58" s="500"/>
      <c r="Y58" s="500"/>
      <c r="Z58" s="501"/>
    </row>
    <row r="59" spans="2:26" ht="15" customHeight="1">
      <c r="B59" s="465"/>
      <c r="C59" s="468"/>
      <c r="D59" s="471"/>
      <c r="E59" s="474"/>
      <c r="F59" s="477"/>
      <c r="G59" s="508" t="s">
        <v>263</v>
      </c>
      <c r="H59" s="509"/>
      <c r="I59" s="510">
        <v>41</v>
      </c>
      <c r="J59" s="511"/>
      <c r="K59" s="155" t="s">
        <v>47</v>
      </c>
      <c r="L59" s="511"/>
      <c r="M59" s="511"/>
      <c r="N59" s="156" t="s">
        <v>109</v>
      </c>
      <c r="O59" s="493"/>
      <c r="P59" s="494"/>
      <c r="Q59" s="495"/>
      <c r="R59" s="502"/>
      <c r="S59" s="503"/>
      <c r="T59" s="503"/>
      <c r="U59" s="503"/>
      <c r="V59" s="503"/>
      <c r="W59" s="503"/>
      <c r="X59" s="503"/>
      <c r="Y59" s="503"/>
      <c r="Z59" s="504"/>
    </row>
    <row r="60" spans="2:26" ht="15" customHeight="1">
      <c r="B60" s="465"/>
      <c r="C60" s="468"/>
      <c r="D60" s="471"/>
      <c r="E60" s="474"/>
      <c r="F60" s="477"/>
      <c r="G60" s="508" t="s">
        <v>265</v>
      </c>
      <c r="H60" s="509"/>
      <c r="I60" s="510">
        <v>25</v>
      </c>
      <c r="J60" s="511"/>
      <c r="K60" s="155" t="s">
        <v>47</v>
      </c>
      <c r="L60" s="511"/>
      <c r="M60" s="511"/>
      <c r="N60" s="156" t="s">
        <v>109</v>
      </c>
      <c r="O60" s="493"/>
      <c r="P60" s="494"/>
      <c r="Q60" s="495"/>
      <c r="R60" s="502"/>
      <c r="S60" s="503"/>
      <c r="T60" s="503"/>
      <c r="U60" s="503"/>
      <c r="V60" s="503"/>
      <c r="W60" s="503"/>
      <c r="X60" s="503"/>
      <c r="Y60" s="503"/>
      <c r="Z60" s="504"/>
    </row>
    <row r="61" spans="2:26" ht="15" customHeight="1">
      <c r="B61" s="465"/>
      <c r="C61" s="468"/>
      <c r="D61" s="471"/>
      <c r="E61" s="474"/>
      <c r="F61" s="477"/>
      <c r="G61" s="512"/>
      <c r="H61" s="513"/>
      <c r="I61" s="510"/>
      <c r="J61" s="511"/>
      <c r="K61" s="155" t="s">
        <v>47</v>
      </c>
      <c r="L61" s="511"/>
      <c r="M61" s="511"/>
      <c r="N61" s="156" t="s">
        <v>109</v>
      </c>
      <c r="O61" s="493"/>
      <c r="P61" s="494"/>
      <c r="Q61" s="495"/>
      <c r="R61" s="502"/>
      <c r="S61" s="503"/>
      <c r="T61" s="503"/>
      <c r="U61" s="503"/>
      <c r="V61" s="503"/>
      <c r="W61" s="503"/>
      <c r="X61" s="503"/>
      <c r="Y61" s="503"/>
      <c r="Z61" s="504"/>
    </row>
    <row r="62" spans="2:26" ht="15" customHeight="1">
      <c r="B62" s="466"/>
      <c r="C62" s="469"/>
      <c r="D62" s="472"/>
      <c r="E62" s="475"/>
      <c r="F62" s="478"/>
      <c r="G62" s="518"/>
      <c r="H62" s="519"/>
      <c r="I62" s="520"/>
      <c r="J62" s="521"/>
      <c r="K62" s="17" t="s">
        <v>47</v>
      </c>
      <c r="L62" s="522"/>
      <c r="M62" s="522"/>
      <c r="N62" s="157" t="s">
        <v>109</v>
      </c>
      <c r="O62" s="496"/>
      <c r="P62" s="497"/>
      <c r="Q62" s="498"/>
      <c r="R62" s="505"/>
      <c r="S62" s="506"/>
      <c r="T62" s="506"/>
      <c r="U62" s="506"/>
      <c r="V62" s="506"/>
      <c r="W62" s="506"/>
      <c r="X62" s="506"/>
      <c r="Y62" s="506"/>
      <c r="Z62" s="507"/>
    </row>
    <row r="63" spans="2:26" ht="15" customHeight="1">
      <c r="B63" s="464">
        <f>IF(S19="","",S19)</f>
        <v>10</v>
      </c>
      <c r="C63" s="467">
        <f>IF(S20="","",S20)</f>
        <v>164</v>
      </c>
      <c r="D63" s="470" t="s">
        <v>47</v>
      </c>
      <c r="E63" s="473">
        <f>IF(U20="","",U20)</f>
        <v>30</v>
      </c>
      <c r="F63" s="476" t="s">
        <v>109</v>
      </c>
      <c r="G63" s="523" t="s">
        <v>260</v>
      </c>
      <c r="H63" s="524"/>
      <c r="I63" s="525">
        <v>32</v>
      </c>
      <c r="J63" s="526"/>
      <c r="K63" s="153" t="s">
        <v>47</v>
      </c>
      <c r="L63" s="526"/>
      <c r="M63" s="526"/>
      <c r="N63" s="154" t="s">
        <v>109</v>
      </c>
      <c r="O63" s="490">
        <f t="shared" ref="O63" si="0">(SUM(I63:J67)+(SUM(L63:M67)/60))/24</f>
        <v>2.3333333333333335</v>
      </c>
      <c r="P63" s="491"/>
      <c r="Q63" s="492"/>
      <c r="R63" s="499" t="s">
        <v>272</v>
      </c>
      <c r="S63" s="500"/>
      <c r="T63" s="500"/>
      <c r="U63" s="500"/>
      <c r="V63" s="500"/>
      <c r="W63" s="500"/>
      <c r="X63" s="500"/>
      <c r="Y63" s="500"/>
      <c r="Z63" s="501"/>
    </row>
    <row r="64" spans="2:26" ht="15" customHeight="1">
      <c r="B64" s="465"/>
      <c r="C64" s="468"/>
      <c r="D64" s="471"/>
      <c r="E64" s="474"/>
      <c r="F64" s="477"/>
      <c r="G64" s="508" t="s">
        <v>262</v>
      </c>
      <c r="H64" s="509"/>
      <c r="I64" s="510">
        <v>16</v>
      </c>
      <c r="J64" s="511"/>
      <c r="K64" s="155" t="s">
        <v>47</v>
      </c>
      <c r="L64" s="511"/>
      <c r="M64" s="511"/>
      <c r="N64" s="156" t="s">
        <v>109</v>
      </c>
      <c r="O64" s="493"/>
      <c r="P64" s="494"/>
      <c r="Q64" s="495"/>
      <c r="R64" s="502"/>
      <c r="S64" s="503"/>
      <c r="T64" s="503"/>
      <c r="U64" s="503"/>
      <c r="V64" s="503"/>
      <c r="W64" s="503"/>
      <c r="X64" s="503"/>
      <c r="Y64" s="503"/>
      <c r="Z64" s="504"/>
    </row>
    <row r="65" spans="2:26" ht="15" customHeight="1">
      <c r="B65" s="465"/>
      <c r="C65" s="468"/>
      <c r="D65" s="471"/>
      <c r="E65" s="474"/>
      <c r="F65" s="477"/>
      <c r="G65" s="508" t="s">
        <v>264</v>
      </c>
      <c r="H65" s="509"/>
      <c r="I65" s="510">
        <v>8</v>
      </c>
      <c r="J65" s="511"/>
      <c r="K65" s="155" t="s">
        <v>47</v>
      </c>
      <c r="L65" s="511"/>
      <c r="M65" s="511"/>
      <c r="N65" s="156" t="s">
        <v>109</v>
      </c>
      <c r="O65" s="493"/>
      <c r="P65" s="494"/>
      <c r="Q65" s="495"/>
      <c r="R65" s="502"/>
      <c r="S65" s="503"/>
      <c r="T65" s="503"/>
      <c r="U65" s="503"/>
      <c r="V65" s="503"/>
      <c r="W65" s="503"/>
      <c r="X65" s="503"/>
      <c r="Y65" s="503"/>
      <c r="Z65" s="504"/>
    </row>
    <row r="66" spans="2:26" ht="15" customHeight="1">
      <c r="B66" s="465"/>
      <c r="C66" s="468"/>
      <c r="D66" s="471"/>
      <c r="E66" s="474"/>
      <c r="F66" s="477"/>
      <c r="G66" s="512"/>
      <c r="H66" s="513"/>
      <c r="I66" s="510"/>
      <c r="J66" s="511"/>
      <c r="K66" s="155" t="s">
        <v>47</v>
      </c>
      <c r="L66" s="511"/>
      <c r="M66" s="511"/>
      <c r="N66" s="156" t="s">
        <v>109</v>
      </c>
      <c r="O66" s="493"/>
      <c r="P66" s="494"/>
      <c r="Q66" s="495"/>
      <c r="R66" s="502"/>
      <c r="S66" s="503"/>
      <c r="T66" s="503"/>
      <c r="U66" s="503"/>
      <c r="V66" s="503"/>
      <c r="W66" s="503"/>
      <c r="X66" s="503"/>
      <c r="Y66" s="503"/>
      <c r="Z66" s="504"/>
    </row>
    <row r="67" spans="2:26" ht="15" customHeight="1">
      <c r="B67" s="466"/>
      <c r="C67" s="469"/>
      <c r="D67" s="472"/>
      <c r="E67" s="475"/>
      <c r="F67" s="478"/>
      <c r="G67" s="518"/>
      <c r="H67" s="519"/>
      <c r="I67" s="520"/>
      <c r="J67" s="521"/>
      <c r="K67" s="17" t="s">
        <v>47</v>
      </c>
      <c r="L67" s="522"/>
      <c r="M67" s="522"/>
      <c r="N67" s="157" t="s">
        <v>109</v>
      </c>
      <c r="O67" s="496"/>
      <c r="P67" s="497"/>
      <c r="Q67" s="498"/>
      <c r="R67" s="505"/>
      <c r="S67" s="506"/>
      <c r="T67" s="506"/>
      <c r="U67" s="506"/>
      <c r="V67" s="506"/>
      <c r="W67" s="506"/>
      <c r="X67" s="506"/>
      <c r="Y67" s="506"/>
      <c r="Z67" s="507"/>
    </row>
    <row r="68" spans="2:26" ht="15" customHeight="1">
      <c r="B68" s="464">
        <f>IF(J21="","",J21)</f>
        <v>11</v>
      </c>
      <c r="C68" s="467">
        <f>IF(J22="","",J22)</f>
        <v>164</v>
      </c>
      <c r="D68" s="470" t="s">
        <v>47</v>
      </c>
      <c r="E68" s="473">
        <f>IF(L22="","",L22)</f>
        <v>0</v>
      </c>
      <c r="F68" s="476" t="s">
        <v>109</v>
      </c>
      <c r="G68" s="527"/>
      <c r="H68" s="528"/>
      <c r="I68" s="525"/>
      <c r="J68" s="526"/>
      <c r="K68" s="153" t="s">
        <v>47</v>
      </c>
      <c r="L68" s="526"/>
      <c r="M68" s="526"/>
      <c r="N68" s="154" t="s">
        <v>109</v>
      </c>
      <c r="O68" s="490">
        <f t="shared" ref="O68" si="1">(SUM(I68:J72)+(SUM(L68:M72)/60))/24</f>
        <v>0</v>
      </c>
      <c r="P68" s="491"/>
      <c r="Q68" s="492"/>
      <c r="R68" s="499"/>
      <c r="S68" s="500"/>
      <c r="T68" s="500"/>
      <c r="U68" s="500"/>
      <c r="V68" s="500"/>
      <c r="W68" s="500"/>
      <c r="X68" s="500"/>
      <c r="Y68" s="500"/>
      <c r="Z68" s="501"/>
    </row>
    <row r="69" spans="2:26" ht="15" customHeight="1">
      <c r="B69" s="465"/>
      <c r="C69" s="468"/>
      <c r="D69" s="471"/>
      <c r="E69" s="474"/>
      <c r="F69" s="477"/>
      <c r="G69" s="512"/>
      <c r="H69" s="513"/>
      <c r="I69" s="510"/>
      <c r="J69" s="511"/>
      <c r="K69" s="155" t="s">
        <v>47</v>
      </c>
      <c r="L69" s="511"/>
      <c r="M69" s="511"/>
      <c r="N69" s="156" t="s">
        <v>109</v>
      </c>
      <c r="O69" s="493"/>
      <c r="P69" s="494"/>
      <c r="Q69" s="495"/>
      <c r="R69" s="502"/>
      <c r="S69" s="503"/>
      <c r="T69" s="503"/>
      <c r="U69" s="503"/>
      <c r="V69" s="503"/>
      <c r="W69" s="503"/>
      <c r="X69" s="503"/>
      <c r="Y69" s="503"/>
      <c r="Z69" s="504"/>
    </row>
    <row r="70" spans="2:26" ht="15" customHeight="1">
      <c r="B70" s="465"/>
      <c r="C70" s="468"/>
      <c r="D70" s="471"/>
      <c r="E70" s="474"/>
      <c r="F70" s="477"/>
      <c r="G70" s="512"/>
      <c r="H70" s="513"/>
      <c r="I70" s="510"/>
      <c r="J70" s="511"/>
      <c r="K70" s="155" t="s">
        <v>47</v>
      </c>
      <c r="L70" s="511"/>
      <c r="M70" s="511"/>
      <c r="N70" s="156" t="s">
        <v>109</v>
      </c>
      <c r="O70" s="493"/>
      <c r="P70" s="494"/>
      <c r="Q70" s="495"/>
      <c r="R70" s="502"/>
      <c r="S70" s="503"/>
      <c r="T70" s="503"/>
      <c r="U70" s="503"/>
      <c r="V70" s="503"/>
      <c r="W70" s="503"/>
      <c r="X70" s="503"/>
      <c r="Y70" s="503"/>
      <c r="Z70" s="504"/>
    </row>
    <row r="71" spans="2:26" ht="15" customHeight="1">
      <c r="B71" s="465"/>
      <c r="C71" s="468"/>
      <c r="D71" s="471"/>
      <c r="E71" s="474"/>
      <c r="F71" s="477"/>
      <c r="G71" s="512"/>
      <c r="H71" s="513"/>
      <c r="I71" s="510"/>
      <c r="J71" s="511"/>
      <c r="K71" s="155" t="s">
        <v>47</v>
      </c>
      <c r="L71" s="511"/>
      <c r="M71" s="511"/>
      <c r="N71" s="156" t="s">
        <v>109</v>
      </c>
      <c r="O71" s="493"/>
      <c r="P71" s="494"/>
      <c r="Q71" s="495"/>
      <c r="R71" s="502"/>
      <c r="S71" s="503"/>
      <c r="T71" s="503"/>
      <c r="U71" s="503"/>
      <c r="V71" s="503"/>
      <c r="W71" s="503"/>
      <c r="X71" s="503"/>
      <c r="Y71" s="503"/>
      <c r="Z71" s="504"/>
    </row>
    <row r="72" spans="2:26" ht="15" customHeight="1">
      <c r="B72" s="466"/>
      <c r="C72" s="469"/>
      <c r="D72" s="472"/>
      <c r="E72" s="475"/>
      <c r="F72" s="478"/>
      <c r="G72" s="518"/>
      <c r="H72" s="519"/>
      <c r="I72" s="520"/>
      <c r="J72" s="521"/>
      <c r="K72" s="17" t="s">
        <v>47</v>
      </c>
      <c r="L72" s="522"/>
      <c r="M72" s="522"/>
      <c r="N72" s="157" t="s">
        <v>109</v>
      </c>
      <c r="O72" s="496"/>
      <c r="P72" s="497"/>
      <c r="Q72" s="498"/>
      <c r="R72" s="505"/>
      <c r="S72" s="506"/>
      <c r="T72" s="506"/>
      <c r="U72" s="506"/>
      <c r="V72" s="506"/>
      <c r="W72" s="506"/>
      <c r="X72" s="506"/>
      <c r="Y72" s="506"/>
      <c r="Z72" s="507"/>
    </row>
    <row r="73" spans="2:26" ht="15" customHeight="1">
      <c r="B73" s="464">
        <f>IF(O21="","",O21)</f>
        <v>12</v>
      </c>
      <c r="C73" s="467">
        <f>IF(O22="","",O22)</f>
        <v>165</v>
      </c>
      <c r="D73" s="470" t="s">
        <v>47</v>
      </c>
      <c r="E73" s="473">
        <f>IF(Q22="","",Q22)</f>
        <v>0</v>
      </c>
      <c r="F73" s="476" t="s">
        <v>109</v>
      </c>
      <c r="G73" s="527"/>
      <c r="H73" s="528"/>
      <c r="I73" s="525"/>
      <c r="J73" s="526"/>
      <c r="K73" s="153" t="s">
        <v>47</v>
      </c>
      <c r="L73" s="526"/>
      <c r="M73" s="526"/>
      <c r="N73" s="154" t="s">
        <v>109</v>
      </c>
      <c r="O73" s="490">
        <f>(SUM(I73:J77)+(SUM(L73:M77)/60))/24</f>
        <v>0</v>
      </c>
      <c r="P73" s="491"/>
      <c r="Q73" s="492"/>
      <c r="R73" s="499"/>
      <c r="S73" s="500"/>
      <c r="T73" s="500"/>
      <c r="U73" s="500"/>
      <c r="V73" s="500"/>
      <c r="W73" s="500"/>
      <c r="X73" s="500"/>
      <c r="Y73" s="500"/>
      <c r="Z73" s="501"/>
    </row>
    <row r="74" spans="2:26" ht="15" customHeight="1">
      <c r="B74" s="465"/>
      <c r="C74" s="468"/>
      <c r="D74" s="471"/>
      <c r="E74" s="474"/>
      <c r="F74" s="477"/>
      <c r="G74" s="512"/>
      <c r="H74" s="513"/>
      <c r="I74" s="510"/>
      <c r="J74" s="511"/>
      <c r="K74" s="155" t="s">
        <v>47</v>
      </c>
      <c r="L74" s="511"/>
      <c r="M74" s="511"/>
      <c r="N74" s="156" t="s">
        <v>109</v>
      </c>
      <c r="O74" s="493"/>
      <c r="P74" s="494"/>
      <c r="Q74" s="495"/>
      <c r="R74" s="502"/>
      <c r="S74" s="503"/>
      <c r="T74" s="503"/>
      <c r="U74" s="503"/>
      <c r="V74" s="503"/>
      <c r="W74" s="503"/>
      <c r="X74" s="503"/>
      <c r="Y74" s="503"/>
      <c r="Z74" s="504"/>
    </row>
    <row r="75" spans="2:26" ht="15" customHeight="1">
      <c r="B75" s="465"/>
      <c r="C75" s="468"/>
      <c r="D75" s="471"/>
      <c r="E75" s="474"/>
      <c r="F75" s="477"/>
      <c r="G75" s="512"/>
      <c r="H75" s="513"/>
      <c r="I75" s="510"/>
      <c r="J75" s="511"/>
      <c r="K75" s="155" t="s">
        <v>47</v>
      </c>
      <c r="L75" s="511"/>
      <c r="M75" s="511"/>
      <c r="N75" s="156" t="s">
        <v>109</v>
      </c>
      <c r="O75" s="493"/>
      <c r="P75" s="494"/>
      <c r="Q75" s="495"/>
      <c r="R75" s="502"/>
      <c r="S75" s="503"/>
      <c r="T75" s="503"/>
      <c r="U75" s="503"/>
      <c r="V75" s="503"/>
      <c r="W75" s="503"/>
      <c r="X75" s="503"/>
      <c r="Y75" s="503"/>
      <c r="Z75" s="504"/>
    </row>
    <row r="76" spans="2:26" ht="15" customHeight="1">
      <c r="B76" s="465"/>
      <c r="C76" s="468"/>
      <c r="D76" s="471"/>
      <c r="E76" s="474"/>
      <c r="F76" s="477"/>
      <c r="G76" s="512"/>
      <c r="H76" s="513"/>
      <c r="I76" s="510"/>
      <c r="J76" s="511"/>
      <c r="K76" s="155" t="s">
        <v>47</v>
      </c>
      <c r="L76" s="511"/>
      <c r="M76" s="511"/>
      <c r="N76" s="156" t="s">
        <v>109</v>
      </c>
      <c r="O76" s="493"/>
      <c r="P76" s="494"/>
      <c r="Q76" s="495"/>
      <c r="R76" s="502"/>
      <c r="S76" s="503"/>
      <c r="T76" s="503"/>
      <c r="U76" s="503"/>
      <c r="V76" s="503"/>
      <c r="W76" s="503"/>
      <c r="X76" s="503"/>
      <c r="Y76" s="503"/>
      <c r="Z76" s="504"/>
    </row>
    <row r="77" spans="2:26" ht="15" customHeight="1">
      <c r="B77" s="466"/>
      <c r="C77" s="469"/>
      <c r="D77" s="472"/>
      <c r="E77" s="475"/>
      <c r="F77" s="478"/>
      <c r="G77" s="518"/>
      <c r="H77" s="519"/>
      <c r="I77" s="520"/>
      <c r="J77" s="521"/>
      <c r="K77" s="17" t="s">
        <v>47</v>
      </c>
      <c r="L77" s="522"/>
      <c r="M77" s="522"/>
      <c r="N77" s="157" t="s">
        <v>109</v>
      </c>
      <c r="O77" s="496"/>
      <c r="P77" s="497"/>
      <c r="Q77" s="498"/>
      <c r="R77" s="505"/>
      <c r="S77" s="506"/>
      <c r="T77" s="506"/>
      <c r="U77" s="506"/>
      <c r="V77" s="506"/>
      <c r="W77" s="506"/>
      <c r="X77" s="506"/>
      <c r="Y77" s="506"/>
      <c r="Z77" s="507"/>
    </row>
    <row r="78" spans="2:26" ht="15" customHeight="1">
      <c r="B78" s="464">
        <f>IF(S21="","",S21)</f>
        <v>1</v>
      </c>
      <c r="C78" s="467">
        <f>IF(S22="","",S22)</f>
        <v>160</v>
      </c>
      <c r="D78" s="470" t="s">
        <v>47</v>
      </c>
      <c r="E78" s="473">
        <f>IF(U22="","",U22)</f>
        <v>0</v>
      </c>
      <c r="F78" s="476" t="s">
        <v>109</v>
      </c>
      <c r="G78" s="527"/>
      <c r="H78" s="528"/>
      <c r="I78" s="525"/>
      <c r="J78" s="526"/>
      <c r="K78" s="153" t="s">
        <v>47</v>
      </c>
      <c r="L78" s="526"/>
      <c r="M78" s="526"/>
      <c r="N78" s="154" t="s">
        <v>109</v>
      </c>
      <c r="O78" s="490">
        <f t="shared" ref="O78" si="2">(SUM(I78:J82)+(SUM(L78:M82)/60))/24</f>
        <v>0</v>
      </c>
      <c r="P78" s="491"/>
      <c r="Q78" s="492"/>
      <c r="R78" s="499"/>
      <c r="S78" s="500"/>
      <c r="T78" s="500"/>
      <c r="U78" s="500"/>
      <c r="V78" s="500"/>
      <c r="W78" s="500"/>
      <c r="X78" s="500"/>
      <c r="Y78" s="500"/>
      <c r="Z78" s="501"/>
    </row>
    <row r="79" spans="2:26" ht="15" customHeight="1">
      <c r="B79" s="465"/>
      <c r="C79" s="468"/>
      <c r="D79" s="471"/>
      <c r="E79" s="474"/>
      <c r="F79" s="477"/>
      <c r="G79" s="512"/>
      <c r="H79" s="513"/>
      <c r="I79" s="510"/>
      <c r="J79" s="511"/>
      <c r="K79" s="155" t="s">
        <v>47</v>
      </c>
      <c r="L79" s="511"/>
      <c r="M79" s="511"/>
      <c r="N79" s="156" t="s">
        <v>109</v>
      </c>
      <c r="O79" s="493"/>
      <c r="P79" s="494"/>
      <c r="Q79" s="495"/>
      <c r="R79" s="502"/>
      <c r="S79" s="503"/>
      <c r="T79" s="503"/>
      <c r="U79" s="503"/>
      <c r="V79" s="503"/>
      <c r="W79" s="503"/>
      <c r="X79" s="503"/>
      <c r="Y79" s="503"/>
      <c r="Z79" s="504"/>
    </row>
    <row r="80" spans="2:26" ht="15" customHeight="1">
      <c r="B80" s="465"/>
      <c r="C80" s="468"/>
      <c r="D80" s="471"/>
      <c r="E80" s="474"/>
      <c r="F80" s="477"/>
      <c r="G80" s="512"/>
      <c r="H80" s="513"/>
      <c r="I80" s="510"/>
      <c r="J80" s="511"/>
      <c r="K80" s="155" t="s">
        <v>47</v>
      </c>
      <c r="L80" s="511"/>
      <c r="M80" s="511"/>
      <c r="N80" s="156" t="s">
        <v>109</v>
      </c>
      <c r="O80" s="493"/>
      <c r="P80" s="494"/>
      <c r="Q80" s="495"/>
      <c r="R80" s="502"/>
      <c r="S80" s="503"/>
      <c r="T80" s="503"/>
      <c r="U80" s="503"/>
      <c r="V80" s="503"/>
      <c r="W80" s="503"/>
      <c r="X80" s="503"/>
      <c r="Y80" s="503"/>
      <c r="Z80" s="504"/>
    </row>
    <row r="81" spans="2:26" ht="15" customHeight="1">
      <c r="B81" s="465"/>
      <c r="C81" s="468"/>
      <c r="D81" s="471"/>
      <c r="E81" s="474"/>
      <c r="F81" s="477"/>
      <c r="G81" s="512"/>
      <c r="H81" s="513"/>
      <c r="I81" s="510"/>
      <c r="J81" s="511"/>
      <c r="K81" s="155" t="s">
        <v>47</v>
      </c>
      <c r="L81" s="511"/>
      <c r="M81" s="511"/>
      <c r="N81" s="156" t="s">
        <v>109</v>
      </c>
      <c r="O81" s="493"/>
      <c r="P81" s="494"/>
      <c r="Q81" s="495"/>
      <c r="R81" s="502"/>
      <c r="S81" s="503"/>
      <c r="T81" s="503"/>
      <c r="U81" s="503"/>
      <c r="V81" s="503"/>
      <c r="W81" s="503"/>
      <c r="X81" s="503"/>
      <c r="Y81" s="503"/>
      <c r="Z81" s="504"/>
    </row>
    <row r="82" spans="2:26" ht="15" customHeight="1">
      <c r="B82" s="466"/>
      <c r="C82" s="469"/>
      <c r="D82" s="472"/>
      <c r="E82" s="475"/>
      <c r="F82" s="478"/>
      <c r="G82" s="518"/>
      <c r="H82" s="519"/>
      <c r="I82" s="520"/>
      <c r="J82" s="521"/>
      <c r="K82" s="17" t="s">
        <v>47</v>
      </c>
      <c r="L82" s="522"/>
      <c r="M82" s="522"/>
      <c r="N82" s="157" t="s">
        <v>109</v>
      </c>
      <c r="O82" s="496"/>
      <c r="P82" s="497"/>
      <c r="Q82" s="498"/>
      <c r="R82" s="505"/>
      <c r="S82" s="506"/>
      <c r="T82" s="506"/>
      <c r="U82" s="506"/>
      <c r="V82" s="506"/>
      <c r="W82" s="506"/>
      <c r="X82" s="506"/>
      <c r="Y82" s="506"/>
      <c r="Z82" s="507"/>
    </row>
    <row r="83" spans="2:26" ht="15" customHeight="1">
      <c r="B83" s="464" t="str">
        <f>IF(J23="","",J23)</f>
        <v/>
      </c>
      <c r="C83" s="467" t="str">
        <f>IF(J24="","",J24)</f>
        <v/>
      </c>
      <c r="D83" s="470" t="s">
        <v>47</v>
      </c>
      <c r="E83" s="473" t="str">
        <f>IF(M24="","",M24)</f>
        <v/>
      </c>
      <c r="F83" s="476" t="s">
        <v>109</v>
      </c>
      <c r="G83" s="527"/>
      <c r="H83" s="528"/>
      <c r="I83" s="525"/>
      <c r="J83" s="526"/>
      <c r="K83" s="153" t="s">
        <v>47</v>
      </c>
      <c r="L83" s="526"/>
      <c r="M83" s="526"/>
      <c r="N83" s="154" t="s">
        <v>109</v>
      </c>
      <c r="O83" s="490">
        <f t="shared" ref="O83" si="3">(SUM(I83:J87)+(SUM(L83:M87)/60))/24</f>
        <v>0</v>
      </c>
      <c r="P83" s="491"/>
      <c r="Q83" s="492"/>
      <c r="R83" s="499"/>
      <c r="S83" s="500"/>
      <c r="T83" s="500"/>
      <c r="U83" s="500"/>
      <c r="V83" s="500"/>
      <c r="W83" s="500"/>
      <c r="X83" s="500"/>
      <c r="Y83" s="500"/>
      <c r="Z83" s="501"/>
    </row>
    <row r="84" spans="2:26" ht="15" customHeight="1">
      <c r="B84" s="465"/>
      <c r="C84" s="468"/>
      <c r="D84" s="471"/>
      <c r="E84" s="474"/>
      <c r="F84" s="477"/>
      <c r="G84" s="512"/>
      <c r="H84" s="513"/>
      <c r="I84" s="510"/>
      <c r="J84" s="511"/>
      <c r="K84" s="155" t="s">
        <v>47</v>
      </c>
      <c r="L84" s="511"/>
      <c r="M84" s="511"/>
      <c r="N84" s="156" t="s">
        <v>109</v>
      </c>
      <c r="O84" s="493"/>
      <c r="P84" s="494"/>
      <c r="Q84" s="495"/>
      <c r="R84" s="502"/>
      <c r="S84" s="503"/>
      <c r="T84" s="503"/>
      <c r="U84" s="503"/>
      <c r="V84" s="503"/>
      <c r="W84" s="503"/>
      <c r="X84" s="503"/>
      <c r="Y84" s="503"/>
      <c r="Z84" s="504"/>
    </row>
    <row r="85" spans="2:26" ht="15" customHeight="1">
      <c r="B85" s="465"/>
      <c r="C85" s="468"/>
      <c r="D85" s="471"/>
      <c r="E85" s="474"/>
      <c r="F85" s="477"/>
      <c r="G85" s="512"/>
      <c r="H85" s="513"/>
      <c r="I85" s="510"/>
      <c r="J85" s="511"/>
      <c r="K85" s="155" t="s">
        <v>47</v>
      </c>
      <c r="L85" s="511"/>
      <c r="M85" s="511"/>
      <c r="N85" s="156" t="s">
        <v>109</v>
      </c>
      <c r="O85" s="493"/>
      <c r="P85" s="494"/>
      <c r="Q85" s="495"/>
      <c r="R85" s="502"/>
      <c r="S85" s="503"/>
      <c r="T85" s="503"/>
      <c r="U85" s="503"/>
      <c r="V85" s="503"/>
      <c r="W85" s="503"/>
      <c r="X85" s="503"/>
      <c r="Y85" s="503"/>
      <c r="Z85" s="504"/>
    </row>
    <row r="86" spans="2:26" ht="15" customHeight="1">
      <c r="B86" s="465"/>
      <c r="C86" s="468"/>
      <c r="D86" s="471"/>
      <c r="E86" s="474"/>
      <c r="F86" s="477"/>
      <c r="G86" s="512"/>
      <c r="H86" s="513"/>
      <c r="I86" s="510"/>
      <c r="J86" s="511"/>
      <c r="K86" s="155" t="s">
        <v>47</v>
      </c>
      <c r="L86" s="511"/>
      <c r="M86" s="511"/>
      <c r="N86" s="156" t="s">
        <v>109</v>
      </c>
      <c r="O86" s="493"/>
      <c r="P86" s="494"/>
      <c r="Q86" s="495"/>
      <c r="R86" s="502"/>
      <c r="S86" s="503"/>
      <c r="T86" s="503"/>
      <c r="U86" s="503"/>
      <c r="V86" s="503"/>
      <c r="W86" s="503"/>
      <c r="X86" s="503"/>
      <c r="Y86" s="503"/>
      <c r="Z86" s="504"/>
    </row>
    <row r="87" spans="2:26" ht="15" customHeight="1">
      <c r="B87" s="466"/>
      <c r="C87" s="469"/>
      <c r="D87" s="472"/>
      <c r="E87" s="475"/>
      <c r="F87" s="478"/>
      <c r="G87" s="533"/>
      <c r="H87" s="534"/>
      <c r="I87" s="520"/>
      <c r="J87" s="521"/>
      <c r="K87" s="158" t="s">
        <v>47</v>
      </c>
      <c r="L87" s="521"/>
      <c r="M87" s="521"/>
      <c r="N87" s="159" t="s">
        <v>109</v>
      </c>
      <c r="O87" s="496"/>
      <c r="P87" s="497"/>
      <c r="Q87" s="498"/>
      <c r="R87" s="505"/>
      <c r="S87" s="506"/>
      <c r="T87" s="506"/>
      <c r="U87" s="506"/>
      <c r="V87" s="506"/>
      <c r="W87" s="506"/>
      <c r="X87" s="506"/>
      <c r="Y87" s="506"/>
      <c r="Z87" s="507"/>
    </row>
    <row r="88" spans="2:26" ht="15.6" customHeight="1"/>
    <row r="89" spans="2:26" ht="15.6" customHeight="1"/>
    <row r="90" spans="2:26" ht="23.45" customHeight="1">
      <c r="B90" s="47" t="s">
        <v>155</v>
      </c>
      <c r="C90" s="47"/>
      <c r="D90" s="47"/>
      <c r="E90" s="47"/>
      <c r="F90" s="47"/>
      <c r="Y90" s="109" t="s">
        <v>107</v>
      </c>
    </row>
    <row r="91" spans="2:26" ht="23.25" customHeight="1">
      <c r="B91" s="333" t="s">
        <v>72</v>
      </c>
      <c r="C91" s="334"/>
      <c r="D91" s="334"/>
      <c r="E91" s="334"/>
      <c r="F91" s="334"/>
      <c r="G91" s="335"/>
      <c r="H91" s="484">
        <f>H14</f>
        <v>3</v>
      </c>
      <c r="I91" s="485"/>
      <c r="J91" s="237" t="s">
        <v>99</v>
      </c>
      <c r="K91" s="484" t="str">
        <f>K14</f>
        <v>②</v>
      </c>
      <c r="L91" s="486"/>
      <c r="M91" s="486"/>
      <c r="N91" s="485"/>
    </row>
    <row r="92" spans="2:26" ht="23.25" customHeight="1">
      <c r="B92" s="63" t="s">
        <v>52</v>
      </c>
      <c r="C92" s="63"/>
      <c r="D92" s="63"/>
      <c r="E92" s="63"/>
      <c r="F92" s="63"/>
    </row>
    <row r="93" spans="2:26" ht="40.15" customHeight="1">
      <c r="B93" s="529" t="s">
        <v>134</v>
      </c>
      <c r="C93" s="529"/>
      <c r="D93" s="529"/>
      <c r="E93" s="529"/>
      <c r="F93" s="529"/>
      <c r="G93" s="529"/>
      <c r="H93" s="529"/>
      <c r="I93" s="529"/>
      <c r="J93" s="231" t="str">
        <f>IF($P$10="免税","○","　")</f>
        <v>　</v>
      </c>
      <c r="K93" s="530" t="s">
        <v>83</v>
      </c>
      <c r="L93" s="531"/>
      <c r="M93" s="531"/>
      <c r="N93" s="531"/>
      <c r="O93" s="532" t="s">
        <v>133</v>
      </c>
      <c r="P93" s="532"/>
      <c r="Q93" s="532"/>
      <c r="R93" s="532"/>
      <c r="S93" s="532"/>
      <c r="T93" s="535">
        <f>SUM(T96:W115)</f>
        <v>237500</v>
      </c>
      <c r="U93" s="535"/>
      <c r="V93" s="535"/>
      <c r="W93" s="535"/>
      <c r="X93" s="535"/>
      <c r="Y93" s="111" t="s">
        <v>8</v>
      </c>
      <c r="Z93" s="161"/>
    </row>
    <row r="94" spans="2:26" ht="40.15" customHeight="1">
      <c r="B94" s="529"/>
      <c r="C94" s="529"/>
      <c r="D94" s="529"/>
      <c r="E94" s="529"/>
      <c r="F94" s="529"/>
      <c r="G94" s="529"/>
      <c r="H94" s="529"/>
      <c r="I94" s="529"/>
      <c r="J94" s="231" t="str">
        <f>IF($P$10="課税","○","　")</f>
        <v>○</v>
      </c>
      <c r="K94" s="530" t="s">
        <v>84</v>
      </c>
      <c r="L94" s="531"/>
      <c r="M94" s="531"/>
      <c r="N94" s="531"/>
      <c r="O94" s="536" t="s">
        <v>150</v>
      </c>
      <c r="P94" s="536"/>
      <c r="Q94" s="536"/>
      <c r="R94" s="536"/>
      <c r="S94" s="536"/>
      <c r="T94" s="535">
        <f>SUM(X96:Y115)</f>
        <v>215908</v>
      </c>
      <c r="U94" s="535"/>
      <c r="V94" s="535"/>
      <c r="W94" s="535"/>
      <c r="X94" s="535"/>
      <c r="Y94" s="111" t="s">
        <v>8</v>
      </c>
      <c r="Z94" s="161"/>
    </row>
    <row r="95" spans="2:26" ht="45.6" customHeight="1">
      <c r="B95" s="537" t="s">
        <v>159</v>
      </c>
      <c r="C95" s="538"/>
      <c r="D95" s="539" t="s">
        <v>131</v>
      </c>
      <c r="E95" s="540"/>
      <c r="F95" s="540"/>
      <c r="G95" s="540"/>
      <c r="H95" s="540"/>
      <c r="I95" s="540"/>
      <c r="J95" s="541"/>
      <c r="K95" s="542" t="s">
        <v>147</v>
      </c>
      <c r="L95" s="542"/>
      <c r="M95" s="542"/>
      <c r="N95" s="542"/>
      <c r="O95" s="543" t="s">
        <v>127</v>
      </c>
      <c r="P95" s="544"/>
      <c r="Q95" s="544"/>
      <c r="R95" s="110" t="s">
        <v>148</v>
      </c>
      <c r="S95" s="163" t="s">
        <v>160</v>
      </c>
      <c r="T95" s="545" t="s">
        <v>125</v>
      </c>
      <c r="U95" s="542"/>
      <c r="V95" s="542"/>
      <c r="W95" s="542"/>
      <c r="X95" s="546" t="s">
        <v>124</v>
      </c>
      <c r="Y95" s="547"/>
      <c r="Z95" s="126"/>
    </row>
    <row r="96" spans="2:26" ht="40.15" customHeight="1">
      <c r="B96" s="415">
        <v>2</v>
      </c>
      <c r="C96" s="417"/>
      <c r="D96" s="415" t="s">
        <v>211</v>
      </c>
      <c r="E96" s="416"/>
      <c r="F96" s="416"/>
      <c r="G96" s="416"/>
      <c r="H96" s="416"/>
      <c r="I96" s="416"/>
      <c r="J96" s="417"/>
      <c r="K96" s="548" t="s">
        <v>267</v>
      </c>
      <c r="L96" s="548"/>
      <c r="M96" s="548"/>
      <c r="N96" s="548"/>
      <c r="O96" s="549">
        <v>110000</v>
      </c>
      <c r="P96" s="549"/>
      <c r="Q96" s="549"/>
      <c r="R96" s="113"/>
      <c r="S96" s="198" t="s">
        <v>202</v>
      </c>
      <c r="T96" s="550">
        <v>30000</v>
      </c>
      <c r="U96" s="550"/>
      <c r="V96" s="550"/>
      <c r="W96" s="550"/>
      <c r="X96" s="551">
        <f t="shared" ref="X96" si="4">IF(T96="","",ROUNDDOWN(T96/1.1,0))</f>
        <v>27272</v>
      </c>
      <c r="Y96" s="552"/>
      <c r="Z96" s="126"/>
    </row>
    <row r="97" spans="2:26" ht="40.15" customHeight="1">
      <c r="B97" s="415">
        <v>4</v>
      </c>
      <c r="C97" s="417"/>
      <c r="D97" s="415" t="s">
        <v>266</v>
      </c>
      <c r="E97" s="416"/>
      <c r="F97" s="416"/>
      <c r="G97" s="416"/>
      <c r="H97" s="416"/>
      <c r="I97" s="416"/>
      <c r="J97" s="417"/>
      <c r="K97" s="548" t="s">
        <v>267</v>
      </c>
      <c r="L97" s="548"/>
      <c r="M97" s="548"/>
      <c r="N97" s="548"/>
      <c r="O97" s="549">
        <v>300000</v>
      </c>
      <c r="P97" s="549"/>
      <c r="Q97" s="549"/>
      <c r="R97" s="198" t="s">
        <v>202</v>
      </c>
      <c r="S97" s="198" t="s">
        <v>202</v>
      </c>
      <c r="T97" s="550">
        <v>107500</v>
      </c>
      <c r="U97" s="550"/>
      <c r="V97" s="550"/>
      <c r="W97" s="550"/>
      <c r="X97" s="551">
        <f>IF(T97="","",ROUNDDOWN(T97/1.1,0))</f>
        <v>97727</v>
      </c>
      <c r="Y97" s="552"/>
      <c r="Z97" s="126"/>
    </row>
    <row r="98" spans="2:26" ht="40.15" customHeight="1">
      <c r="B98" s="415">
        <v>5</v>
      </c>
      <c r="C98" s="417"/>
      <c r="D98" s="415" t="s">
        <v>209</v>
      </c>
      <c r="E98" s="416"/>
      <c r="F98" s="416"/>
      <c r="G98" s="416"/>
      <c r="H98" s="416"/>
      <c r="I98" s="416"/>
      <c r="J98" s="417"/>
      <c r="K98" s="548" t="s">
        <v>267</v>
      </c>
      <c r="L98" s="548"/>
      <c r="M98" s="548"/>
      <c r="N98" s="548"/>
      <c r="O98" s="549">
        <v>100000</v>
      </c>
      <c r="P98" s="549"/>
      <c r="Q98" s="549"/>
      <c r="R98" s="113"/>
      <c r="S98" s="113"/>
      <c r="T98" s="550">
        <v>100000</v>
      </c>
      <c r="U98" s="550"/>
      <c r="V98" s="550"/>
      <c r="W98" s="550"/>
      <c r="X98" s="551">
        <f t="shared" ref="X98:X115" si="5">IF(T98="","",ROUNDDOWN(T98/1.1,0))</f>
        <v>90909</v>
      </c>
      <c r="Y98" s="552"/>
      <c r="Z98" s="126"/>
    </row>
    <row r="99" spans="2:26" ht="40.15" customHeight="1">
      <c r="B99" s="553"/>
      <c r="C99" s="554"/>
      <c r="D99" s="553"/>
      <c r="E99" s="555"/>
      <c r="F99" s="555"/>
      <c r="G99" s="555"/>
      <c r="H99" s="555"/>
      <c r="I99" s="555"/>
      <c r="J99" s="554"/>
      <c r="K99" s="556"/>
      <c r="L99" s="556"/>
      <c r="M99" s="556"/>
      <c r="N99" s="556"/>
      <c r="O99" s="550"/>
      <c r="P99" s="550"/>
      <c r="Q99" s="550"/>
      <c r="R99" s="113"/>
      <c r="S99" s="113"/>
      <c r="T99" s="550"/>
      <c r="U99" s="550"/>
      <c r="V99" s="550"/>
      <c r="W99" s="550"/>
      <c r="X99" s="551" t="str">
        <f t="shared" si="5"/>
        <v/>
      </c>
      <c r="Y99" s="552"/>
      <c r="Z99" s="126"/>
    </row>
    <row r="100" spans="2:26" ht="40.15" customHeight="1">
      <c r="B100" s="553"/>
      <c r="C100" s="554"/>
      <c r="D100" s="553"/>
      <c r="E100" s="555"/>
      <c r="F100" s="555"/>
      <c r="G100" s="555"/>
      <c r="H100" s="555"/>
      <c r="I100" s="555"/>
      <c r="J100" s="554"/>
      <c r="K100" s="556"/>
      <c r="L100" s="556"/>
      <c r="M100" s="556"/>
      <c r="N100" s="556"/>
      <c r="O100" s="550"/>
      <c r="P100" s="550"/>
      <c r="Q100" s="550"/>
      <c r="R100" s="113"/>
      <c r="S100" s="113"/>
      <c r="T100" s="550"/>
      <c r="U100" s="550"/>
      <c r="V100" s="550"/>
      <c r="W100" s="550"/>
      <c r="X100" s="551" t="str">
        <f t="shared" si="5"/>
        <v/>
      </c>
      <c r="Y100" s="552"/>
      <c r="Z100" s="126"/>
    </row>
    <row r="101" spans="2:26" ht="40.15" customHeight="1">
      <c r="B101" s="553"/>
      <c r="C101" s="554"/>
      <c r="D101" s="553"/>
      <c r="E101" s="555"/>
      <c r="F101" s="555"/>
      <c r="G101" s="555"/>
      <c r="H101" s="555"/>
      <c r="I101" s="555"/>
      <c r="J101" s="554"/>
      <c r="K101" s="556"/>
      <c r="L101" s="556"/>
      <c r="M101" s="556"/>
      <c r="N101" s="556"/>
      <c r="O101" s="550"/>
      <c r="P101" s="550"/>
      <c r="Q101" s="550"/>
      <c r="R101" s="113"/>
      <c r="S101" s="113"/>
      <c r="T101" s="550"/>
      <c r="U101" s="550"/>
      <c r="V101" s="550"/>
      <c r="W101" s="550"/>
      <c r="X101" s="551" t="str">
        <f t="shared" si="5"/>
        <v/>
      </c>
      <c r="Y101" s="552"/>
      <c r="Z101" s="126"/>
    </row>
    <row r="102" spans="2:26" ht="40.15" customHeight="1">
      <c r="B102" s="553"/>
      <c r="C102" s="554"/>
      <c r="D102" s="553"/>
      <c r="E102" s="555"/>
      <c r="F102" s="555"/>
      <c r="G102" s="555"/>
      <c r="H102" s="555"/>
      <c r="I102" s="555"/>
      <c r="J102" s="554"/>
      <c r="K102" s="556"/>
      <c r="L102" s="556"/>
      <c r="M102" s="556"/>
      <c r="N102" s="556"/>
      <c r="O102" s="550"/>
      <c r="P102" s="550"/>
      <c r="Q102" s="550"/>
      <c r="R102" s="113"/>
      <c r="S102" s="113"/>
      <c r="T102" s="550"/>
      <c r="U102" s="550"/>
      <c r="V102" s="550"/>
      <c r="W102" s="550"/>
      <c r="X102" s="551" t="str">
        <f t="shared" si="5"/>
        <v/>
      </c>
      <c r="Y102" s="552"/>
      <c r="Z102" s="126"/>
    </row>
    <row r="103" spans="2:26" ht="40.15" customHeight="1">
      <c r="B103" s="553"/>
      <c r="C103" s="554"/>
      <c r="D103" s="553"/>
      <c r="E103" s="555"/>
      <c r="F103" s="555"/>
      <c r="G103" s="555"/>
      <c r="H103" s="555"/>
      <c r="I103" s="555"/>
      <c r="J103" s="554"/>
      <c r="K103" s="556"/>
      <c r="L103" s="556"/>
      <c r="M103" s="556"/>
      <c r="N103" s="556"/>
      <c r="O103" s="550"/>
      <c r="P103" s="550"/>
      <c r="Q103" s="550"/>
      <c r="R103" s="113"/>
      <c r="S103" s="113"/>
      <c r="T103" s="550"/>
      <c r="U103" s="550"/>
      <c r="V103" s="550"/>
      <c r="W103" s="550"/>
      <c r="X103" s="551" t="str">
        <f t="shared" si="5"/>
        <v/>
      </c>
      <c r="Y103" s="552"/>
      <c r="Z103" s="126"/>
    </row>
    <row r="104" spans="2:26" ht="40.15" customHeight="1">
      <c r="B104" s="553"/>
      <c r="C104" s="554"/>
      <c r="D104" s="553"/>
      <c r="E104" s="555"/>
      <c r="F104" s="555"/>
      <c r="G104" s="555"/>
      <c r="H104" s="555"/>
      <c r="I104" s="555"/>
      <c r="J104" s="554"/>
      <c r="K104" s="556"/>
      <c r="L104" s="556"/>
      <c r="M104" s="556"/>
      <c r="N104" s="556"/>
      <c r="O104" s="550"/>
      <c r="P104" s="550"/>
      <c r="Q104" s="550"/>
      <c r="R104" s="113"/>
      <c r="S104" s="113"/>
      <c r="T104" s="550"/>
      <c r="U104" s="550"/>
      <c r="V104" s="550"/>
      <c r="W104" s="550"/>
      <c r="X104" s="551" t="str">
        <f t="shared" si="5"/>
        <v/>
      </c>
      <c r="Y104" s="552"/>
      <c r="Z104" s="126"/>
    </row>
    <row r="105" spans="2:26" ht="40.15" customHeight="1">
      <c r="B105" s="553"/>
      <c r="C105" s="554"/>
      <c r="D105" s="553"/>
      <c r="E105" s="555"/>
      <c r="F105" s="555"/>
      <c r="G105" s="555"/>
      <c r="H105" s="555"/>
      <c r="I105" s="555"/>
      <c r="J105" s="554"/>
      <c r="K105" s="556"/>
      <c r="L105" s="556"/>
      <c r="M105" s="556"/>
      <c r="N105" s="556"/>
      <c r="O105" s="550"/>
      <c r="P105" s="550"/>
      <c r="Q105" s="550"/>
      <c r="R105" s="113"/>
      <c r="S105" s="113"/>
      <c r="T105" s="550"/>
      <c r="U105" s="550"/>
      <c r="V105" s="550"/>
      <c r="W105" s="550"/>
      <c r="X105" s="551" t="str">
        <f t="shared" si="5"/>
        <v/>
      </c>
      <c r="Y105" s="552"/>
      <c r="Z105" s="126"/>
    </row>
    <row r="106" spans="2:26" ht="40.15" customHeight="1">
      <c r="B106" s="553"/>
      <c r="C106" s="554"/>
      <c r="D106" s="553"/>
      <c r="E106" s="555"/>
      <c r="F106" s="555"/>
      <c r="G106" s="555"/>
      <c r="H106" s="555"/>
      <c r="I106" s="555"/>
      <c r="J106" s="554"/>
      <c r="K106" s="556"/>
      <c r="L106" s="556"/>
      <c r="M106" s="556"/>
      <c r="N106" s="556"/>
      <c r="O106" s="550"/>
      <c r="P106" s="550"/>
      <c r="Q106" s="550"/>
      <c r="R106" s="113"/>
      <c r="S106" s="113"/>
      <c r="T106" s="550"/>
      <c r="U106" s="550"/>
      <c r="V106" s="550"/>
      <c r="W106" s="550"/>
      <c r="X106" s="551" t="str">
        <f t="shared" si="5"/>
        <v/>
      </c>
      <c r="Y106" s="552"/>
      <c r="Z106" s="126"/>
    </row>
    <row r="107" spans="2:26" ht="40.15" customHeight="1">
      <c r="B107" s="553"/>
      <c r="C107" s="554"/>
      <c r="D107" s="553"/>
      <c r="E107" s="555"/>
      <c r="F107" s="555"/>
      <c r="G107" s="555"/>
      <c r="H107" s="555"/>
      <c r="I107" s="555"/>
      <c r="J107" s="554"/>
      <c r="K107" s="556"/>
      <c r="L107" s="556"/>
      <c r="M107" s="556"/>
      <c r="N107" s="556"/>
      <c r="O107" s="550"/>
      <c r="P107" s="550"/>
      <c r="Q107" s="550"/>
      <c r="R107" s="113"/>
      <c r="S107" s="113"/>
      <c r="T107" s="550"/>
      <c r="U107" s="550"/>
      <c r="V107" s="550"/>
      <c r="W107" s="550"/>
      <c r="X107" s="551" t="str">
        <f t="shared" si="5"/>
        <v/>
      </c>
      <c r="Y107" s="552"/>
      <c r="Z107" s="126"/>
    </row>
    <row r="108" spans="2:26" ht="40.15" customHeight="1">
      <c r="B108" s="553"/>
      <c r="C108" s="554"/>
      <c r="D108" s="553"/>
      <c r="E108" s="555"/>
      <c r="F108" s="555"/>
      <c r="G108" s="555"/>
      <c r="H108" s="555"/>
      <c r="I108" s="555"/>
      <c r="J108" s="554"/>
      <c r="K108" s="556"/>
      <c r="L108" s="556"/>
      <c r="M108" s="556"/>
      <c r="N108" s="556"/>
      <c r="O108" s="550"/>
      <c r="P108" s="550"/>
      <c r="Q108" s="550"/>
      <c r="R108" s="113"/>
      <c r="S108" s="113"/>
      <c r="T108" s="550"/>
      <c r="U108" s="550"/>
      <c r="V108" s="550"/>
      <c r="W108" s="550"/>
      <c r="X108" s="551" t="str">
        <f t="shared" si="5"/>
        <v/>
      </c>
      <c r="Y108" s="552"/>
      <c r="Z108" s="126"/>
    </row>
    <row r="109" spans="2:26" ht="40.15" customHeight="1">
      <c r="B109" s="553"/>
      <c r="C109" s="554"/>
      <c r="D109" s="553"/>
      <c r="E109" s="555"/>
      <c r="F109" s="555"/>
      <c r="G109" s="555"/>
      <c r="H109" s="555"/>
      <c r="I109" s="555"/>
      <c r="J109" s="554"/>
      <c r="K109" s="556"/>
      <c r="L109" s="556"/>
      <c r="M109" s="556"/>
      <c r="N109" s="556"/>
      <c r="O109" s="550"/>
      <c r="P109" s="550"/>
      <c r="Q109" s="550"/>
      <c r="R109" s="113"/>
      <c r="S109" s="113"/>
      <c r="T109" s="550"/>
      <c r="U109" s="550"/>
      <c r="V109" s="550"/>
      <c r="W109" s="550"/>
      <c r="X109" s="551" t="str">
        <f t="shared" si="5"/>
        <v/>
      </c>
      <c r="Y109" s="552"/>
      <c r="Z109" s="126"/>
    </row>
    <row r="110" spans="2:26" ht="40.15" customHeight="1">
      <c r="B110" s="553"/>
      <c r="C110" s="554"/>
      <c r="D110" s="553"/>
      <c r="E110" s="555"/>
      <c r="F110" s="555"/>
      <c r="G110" s="555"/>
      <c r="H110" s="555"/>
      <c r="I110" s="555"/>
      <c r="J110" s="554"/>
      <c r="K110" s="556"/>
      <c r="L110" s="556"/>
      <c r="M110" s="556"/>
      <c r="N110" s="556"/>
      <c r="O110" s="550"/>
      <c r="P110" s="550"/>
      <c r="Q110" s="550"/>
      <c r="R110" s="113"/>
      <c r="S110" s="113"/>
      <c r="T110" s="550"/>
      <c r="U110" s="550"/>
      <c r="V110" s="550"/>
      <c r="W110" s="550"/>
      <c r="X110" s="551" t="str">
        <f t="shared" si="5"/>
        <v/>
      </c>
      <c r="Y110" s="552"/>
      <c r="Z110" s="126"/>
    </row>
    <row r="111" spans="2:26" ht="40.15" customHeight="1">
      <c r="B111" s="553"/>
      <c r="C111" s="554"/>
      <c r="D111" s="553"/>
      <c r="E111" s="555"/>
      <c r="F111" s="555"/>
      <c r="G111" s="555"/>
      <c r="H111" s="555"/>
      <c r="I111" s="555"/>
      <c r="J111" s="554"/>
      <c r="K111" s="556"/>
      <c r="L111" s="556"/>
      <c r="M111" s="556"/>
      <c r="N111" s="556"/>
      <c r="O111" s="550"/>
      <c r="P111" s="550"/>
      <c r="Q111" s="550"/>
      <c r="R111" s="113"/>
      <c r="S111" s="113"/>
      <c r="T111" s="550"/>
      <c r="U111" s="550"/>
      <c r="V111" s="550"/>
      <c r="W111" s="550"/>
      <c r="X111" s="551" t="str">
        <f t="shared" si="5"/>
        <v/>
      </c>
      <c r="Y111" s="552"/>
      <c r="Z111" s="126"/>
    </row>
    <row r="112" spans="2:26" ht="40.15" customHeight="1">
      <c r="B112" s="553"/>
      <c r="C112" s="554"/>
      <c r="D112" s="553"/>
      <c r="E112" s="555"/>
      <c r="F112" s="555"/>
      <c r="G112" s="555"/>
      <c r="H112" s="555"/>
      <c r="I112" s="555"/>
      <c r="J112" s="554"/>
      <c r="K112" s="556"/>
      <c r="L112" s="556"/>
      <c r="M112" s="556"/>
      <c r="N112" s="556"/>
      <c r="O112" s="550"/>
      <c r="P112" s="550"/>
      <c r="Q112" s="550"/>
      <c r="R112" s="113"/>
      <c r="S112" s="113"/>
      <c r="T112" s="550"/>
      <c r="U112" s="550"/>
      <c r="V112" s="550"/>
      <c r="W112" s="550"/>
      <c r="X112" s="551" t="str">
        <f t="shared" si="5"/>
        <v/>
      </c>
      <c r="Y112" s="552"/>
      <c r="Z112" s="126"/>
    </row>
    <row r="113" spans="2:26" ht="40.15" customHeight="1">
      <c r="B113" s="553"/>
      <c r="C113" s="554"/>
      <c r="D113" s="553"/>
      <c r="E113" s="555"/>
      <c r="F113" s="555"/>
      <c r="G113" s="555"/>
      <c r="H113" s="555"/>
      <c r="I113" s="555"/>
      <c r="J113" s="554"/>
      <c r="K113" s="556"/>
      <c r="L113" s="556"/>
      <c r="M113" s="556"/>
      <c r="N113" s="556"/>
      <c r="O113" s="550"/>
      <c r="P113" s="550"/>
      <c r="Q113" s="550"/>
      <c r="R113" s="113"/>
      <c r="S113" s="113"/>
      <c r="T113" s="550"/>
      <c r="U113" s="550"/>
      <c r="V113" s="550"/>
      <c r="W113" s="550"/>
      <c r="X113" s="551" t="str">
        <f t="shared" si="5"/>
        <v/>
      </c>
      <c r="Y113" s="552"/>
      <c r="Z113" s="126"/>
    </row>
    <row r="114" spans="2:26" ht="40.15" customHeight="1">
      <c r="B114" s="553"/>
      <c r="C114" s="554"/>
      <c r="D114" s="553"/>
      <c r="E114" s="555"/>
      <c r="F114" s="555"/>
      <c r="G114" s="555"/>
      <c r="H114" s="555"/>
      <c r="I114" s="555"/>
      <c r="J114" s="554"/>
      <c r="K114" s="556"/>
      <c r="L114" s="556"/>
      <c r="M114" s="556"/>
      <c r="N114" s="556"/>
      <c r="O114" s="550"/>
      <c r="P114" s="550"/>
      <c r="Q114" s="550"/>
      <c r="R114" s="113"/>
      <c r="S114" s="113"/>
      <c r="T114" s="550"/>
      <c r="U114" s="550"/>
      <c r="V114" s="550"/>
      <c r="W114" s="550"/>
      <c r="X114" s="551" t="str">
        <f t="shared" si="5"/>
        <v/>
      </c>
      <c r="Y114" s="552"/>
      <c r="Z114" s="126"/>
    </row>
    <row r="115" spans="2:26" ht="40.15" customHeight="1">
      <c r="B115" s="553"/>
      <c r="C115" s="554"/>
      <c r="D115" s="553"/>
      <c r="E115" s="555"/>
      <c r="F115" s="555"/>
      <c r="G115" s="555"/>
      <c r="H115" s="555"/>
      <c r="I115" s="555"/>
      <c r="J115" s="554"/>
      <c r="K115" s="556"/>
      <c r="L115" s="556"/>
      <c r="M115" s="556"/>
      <c r="N115" s="556"/>
      <c r="O115" s="550"/>
      <c r="P115" s="550"/>
      <c r="Q115" s="550"/>
      <c r="R115" s="113"/>
      <c r="S115" s="113"/>
      <c r="T115" s="550"/>
      <c r="U115" s="550"/>
      <c r="V115" s="550"/>
      <c r="W115" s="550"/>
      <c r="X115" s="551" t="str">
        <f t="shared" si="5"/>
        <v/>
      </c>
      <c r="Y115" s="552"/>
      <c r="Z115" s="126"/>
    </row>
  </sheetData>
  <sheetProtection password="F3DD" sheet="1" objects="1" scenarios="1"/>
  <dataConsolidate/>
  <mergeCells count="384">
    <mergeCell ref="B115:C115"/>
    <mergeCell ref="D115:J115"/>
    <mergeCell ref="K115:N115"/>
    <mergeCell ref="O115:Q115"/>
    <mergeCell ref="T115:W115"/>
    <mergeCell ref="X115:Y115"/>
    <mergeCell ref="B114:C114"/>
    <mergeCell ref="D114:J114"/>
    <mergeCell ref="K114:N114"/>
    <mergeCell ref="O114:Q114"/>
    <mergeCell ref="T114:W114"/>
    <mergeCell ref="X114:Y114"/>
    <mergeCell ref="B113:C113"/>
    <mergeCell ref="D113:J113"/>
    <mergeCell ref="K113:N113"/>
    <mergeCell ref="O113:Q113"/>
    <mergeCell ref="T113:W113"/>
    <mergeCell ref="X113:Y113"/>
    <mergeCell ref="B112:C112"/>
    <mergeCell ref="D112:J112"/>
    <mergeCell ref="K112:N112"/>
    <mergeCell ref="O112:Q112"/>
    <mergeCell ref="T112:W112"/>
    <mergeCell ref="X112:Y112"/>
    <mergeCell ref="B111:C111"/>
    <mergeCell ref="D111:J111"/>
    <mergeCell ref="K111:N111"/>
    <mergeCell ref="O111:Q111"/>
    <mergeCell ref="T111:W111"/>
    <mergeCell ref="X111:Y111"/>
    <mergeCell ref="B110:C110"/>
    <mergeCell ref="D110:J110"/>
    <mergeCell ref="K110:N110"/>
    <mergeCell ref="O110:Q110"/>
    <mergeCell ref="T110:W110"/>
    <mergeCell ref="X110:Y110"/>
    <mergeCell ref="B109:C109"/>
    <mergeCell ref="D109:J109"/>
    <mergeCell ref="K109:N109"/>
    <mergeCell ref="O109:Q109"/>
    <mergeCell ref="T109:W109"/>
    <mergeCell ref="X109:Y109"/>
    <mergeCell ref="B108:C108"/>
    <mergeCell ref="D108:J108"/>
    <mergeCell ref="K108:N108"/>
    <mergeCell ref="O108:Q108"/>
    <mergeCell ref="T108:W108"/>
    <mergeCell ref="X108:Y108"/>
    <mergeCell ref="B107:C107"/>
    <mergeCell ref="D107:J107"/>
    <mergeCell ref="K107:N107"/>
    <mergeCell ref="O107:Q107"/>
    <mergeCell ref="T107:W107"/>
    <mergeCell ref="X107:Y107"/>
    <mergeCell ref="B106:C106"/>
    <mergeCell ref="D106:J106"/>
    <mergeCell ref="K106:N106"/>
    <mergeCell ref="O106:Q106"/>
    <mergeCell ref="T106:W106"/>
    <mergeCell ref="X106:Y106"/>
    <mergeCell ref="B105:C105"/>
    <mergeCell ref="D105:J105"/>
    <mergeCell ref="K105:N105"/>
    <mergeCell ref="O105:Q105"/>
    <mergeCell ref="T105:W105"/>
    <mergeCell ref="X105:Y105"/>
    <mergeCell ref="B104:C104"/>
    <mergeCell ref="D104:J104"/>
    <mergeCell ref="K104:N104"/>
    <mergeCell ref="O104:Q104"/>
    <mergeCell ref="T104:W104"/>
    <mergeCell ref="X104:Y104"/>
    <mergeCell ref="B103:C103"/>
    <mergeCell ref="D103:J103"/>
    <mergeCell ref="K103:N103"/>
    <mergeCell ref="O103:Q103"/>
    <mergeCell ref="T103:W103"/>
    <mergeCell ref="X103:Y103"/>
    <mergeCell ref="B102:C102"/>
    <mergeCell ref="D102:J102"/>
    <mergeCell ref="K102:N102"/>
    <mergeCell ref="O102:Q102"/>
    <mergeCell ref="T102:W102"/>
    <mergeCell ref="X102:Y102"/>
    <mergeCell ref="B101:C101"/>
    <mergeCell ref="D101:J101"/>
    <mergeCell ref="K101:N101"/>
    <mergeCell ref="O101:Q101"/>
    <mergeCell ref="T101:W101"/>
    <mergeCell ref="X101:Y101"/>
    <mergeCell ref="B100:C100"/>
    <mergeCell ref="D100:J100"/>
    <mergeCell ref="K100:N100"/>
    <mergeCell ref="O100:Q100"/>
    <mergeCell ref="T100:W100"/>
    <mergeCell ref="X100:Y100"/>
    <mergeCell ref="B99:C99"/>
    <mergeCell ref="D99:J99"/>
    <mergeCell ref="K99:N99"/>
    <mergeCell ref="O99:Q99"/>
    <mergeCell ref="T99:W99"/>
    <mergeCell ref="X99:Y99"/>
    <mergeCell ref="B98:C98"/>
    <mergeCell ref="D98:J98"/>
    <mergeCell ref="K98:N98"/>
    <mergeCell ref="O98:Q98"/>
    <mergeCell ref="T98:W98"/>
    <mergeCell ref="X98:Y98"/>
    <mergeCell ref="B97:C97"/>
    <mergeCell ref="D97:J97"/>
    <mergeCell ref="K97:N97"/>
    <mergeCell ref="O97:Q97"/>
    <mergeCell ref="T97:W97"/>
    <mergeCell ref="X97:Y97"/>
    <mergeCell ref="B96:C96"/>
    <mergeCell ref="D96:J96"/>
    <mergeCell ref="K96:N96"/>
    <mergeCell ref="O96:Q96"/>
    <mergeCell ref="T96:W96"/>
    <mergeCell ref="X96:Y96"/>
    <mergeCell ref="T93:X93"/>
    <mergeCell ref="K94:N94"/>
    <mergeCell ref="O94:S94"/>
    <mergeCell ref="T94:X94"/>
    <mergeCell ref="B95:C95"/>
    <mergeCell ref="D95:J95"/>
    <mergeCell ref="K95:N95"/>
    <mergeCell ref="O95:Q95"/>
    <mergeCell ref="T95:W95"/>
    <mergeCell ref="X95:Y95"/>
    <mergeCell ref="B91:G91"/>
    <mergeCell ref="H91:I91"/>
    <mergeCell ref="K91:N91"/>
    <mergeCell ref="B93:I94"/>
    <mergeCell ref="K93:N93"/>
    <mergeCell ref="O93:S93"/>
    <mergeCell ref="L85:M85"/>
    <mergeCell ref="G86:H86"/>
    <mergeCell ref="I86:J86"/>
    <mergeCell ref="L86:M86"/>
    <mergeCell ref="G87:H87"/>
    <mergeCell ref="I87:J87"/>
    <mergeCell ref="L87:M87"/>
    <mergeCell ref="B83:B87"/>
    <mergeCell ref="C83:C87"/>
    <mergeCell ref="D83:D87"/>
    <mergeCell ref="E83:E87"/>
    <mergeCell ref="F83:F87"/>
    <mergeCell ref="G83:H83"/>
    <mergeCell ref="I83:J83"/>
    <mergeCell ref="L83:M83"/>
    <mergeCell ref="O83:Q87"/>
    <mergeCell ref="R83:Z87"/>
    <mergeCell ref="G84:H84"/>
    <mergeCell ref="I84:J84"/>
    <mergeCell ref="L84:M84"/>
    <mergeCell ref="G85:H85"/>
    <mergeCell ref="I85:J85"/>
    <mergeCell ref="R78:Z82"/>
    <mergeCell ref="G79:H79"/>
    <mergeCell ref="I79:J79"/>
    <mergeCell ref="L79:M79"/>
    <mergeCell ref="G80:H80"/>
    <mergeCell ref="I80:J80"/>
    <mergeCell ref="L80:M80"/>
    <mergeCell ref="G78:H78"/>
    <mergeCell ref="G81:H81"/>
    <mergeCell ref="I81:J81"/>
    <mergeCell ref="L81:M81"/>
    <mergeCell ref="G82:H82"/>
    <mergeCell ref="I82:J82"/>
    <mergeCell ref="L82:M82"/>
    <mergeCell ref="B78:B82"/>
    <mergeCell ref="C78:C82"/>
    <mergeCell ref="D78:D82"/>
    <mergeCell ref="E78:E82"/>
    <mergeCell ref="F78:F82"/>
    <mergeCell ref="I78:J78"/>
    <mergeCell ref="L78:M78"/>
    <mergeCell ref="O78:Q82"/>
    <mergeCell ref="L75:M75"/>
    <mergeCell ref="B73:B77"/>
    <mergeCell ref="C73:C77"/>
    <mergeCell ref="D73:D77"/>
    <mergeCell ref="E73:E77"/>
    <mergeCell ref="F73:F77"/>
    <mergeCell ref="B68:B72"/>
    <mergeCell ref="C68:C72"/>
    <mergeCell ref="D68:D72"/>
    <mergeCell ref="E68:E72"/>
    <mergeCell ref="F68:F72"/>
    <mergeCell ref="G76:H76"/>
    <mergeCell ref="I76:J76"/>
    <mergeCell ref="L76:M76"/>
    <mergeCell ref="G77:H77"/>
    <mergeCell ref="I77:J77"/>
    <mergeCell ref="L77:M77"/>
    <mergeCell ref="G73:H73"/>
    <mergeCell ref="I73:J73"/>
    <mergeCell ref="L73:M73"/>
    <mergeCell ref="G74:H74"/>
    <mergeCell ref="I74:J74"/>
    <mergeCell ref="L74:M74"/>
    <mergeCell ref="G75:H75"/>
    <mergeCell ref="L69:M69"/>
    <mergeCell ref="G70:H70"/>
    <mergeCell ref="I70:J70"/>
    <mergeCell ref="L70:M70"/>
    <mergeCell ref="G68:H68"/>
    <mergeCell ref="G71:H71"/>
    <mergeCell ref="I71:J71"/>
    <mergeCell ref="L71:M71"/>
    <mergeCell ref="G72:H72"/>
    <mergeCell ref="I72:J72"/>
    <mergeCell ref="L72:M72"/>
    <mergeCell ref="O73:Q77"/>
    <mergeCell ref="R73:Z77"/>
    <mergeCell ref="G66:H66"/>
    <mergeCell ref="I66:J66"/>
    <mergeCell ref="L66:M66"/>
    <mergeCell ref="G67:H67"/>
    <mergeCell ref="I67:J67"/>
    <mergeCell ref="L67:M67"/>
    <mergeCell ref="R63:Z67"/>
    <mergeCell ref="I68:J68"/>
    <mergeCell ref="L68:M68"/>
    <mergeCell ref="O68:Q72"/>
    <mergeCell ref="R68:Z72"/>
    <mergeCell ref="G69:H69"/>
    <mergeCell ref="I69:J69"/>
    <mergeCell ref="I75:J75"/>
    <mergeCell ref="G63:H63"/>
    <mergeCell ref="I63:J63"/>
    <mergeCell ref="L63:M63"/>
    <mergeCell ref="G64:H64"/>
    <mergeCell ref="I64:J64"/>
    <mergeCell ref="L64:M64"/>
    <mergeCell ref="G65:H65"/>
    <mergeCell ref="I65:J65"/>
    <mergeCell ref="O63:Q67"/>
    <mergeCell ref="L65:M65"/>
    <mergeCell ref="B63:B67"/>
    <mergeCell ref="C63:C67"/>
    <mergeCell ref="D63:D67"/>
    <mergeCell ref="E63:E67"/>
    <mergeCell ref="F63:F67"/>
    <mergeCell ref="B58:B62"/>
    <mergeCell ref="C58:C62"/>
    <mergeCell ref="D58:D62"/>
    <mergeCell ref="E58:E62"/>
    <mergeCell ref="F58:F62"/>
    <mergeCell ref="I58:J58"/>
    <mergeCell ref="L58:M58"/>
    <mergeCell ref="O58:Q62"/>
    <mergeCell ref="R58:Z62"/>
    <mergeCell ref="G59:H59"/>
    <mergeCell ref="I59:J59"/>
    <mergeCell ref="L59:M59"/>
    <mergeCell ref="G60:H60"/>
    <mergeCell ref="I60:J60"/>
    <mergeCell ref="L60:M60"/>
    <mergeCell ref="G58:H58"/>
    <mergeCell ref="G61:H61"/>
    <mergeCell ref="I61:J61"/>
    <mergeCell ref="L61:M61"/>
    <mergeCell ref="G62:H62"/>
    <mergeCell ref="I62:J62"/>
    <mergeCell ref="L62:M62"/>
    <mergeCell ref="L55:M55"/>
    <mergeCell ref="G56:H56"/>
    <mergeCell ref="I56:J56"/>
    <mergeCell ref="L56:M56"/>
    <mergeCell ref="G57:H57"/>
    <mergeCell ref="I57:J57"/>
    <mergeCell ref="L57:M57"/>
    <mergeCell ref="G53:H53"/>
    <mergeCell ref="I53:J53"/>
    <mergeCell ref="L53:M53"/>
    <mergeCell ref="B53:B57"/>
    <mergeCell ref="C53:C57"/>
    <mergeCell ref="D53:D57"/>
    <mergeCell ref="E53:E57"/>
    <mergeCell ref="F53:F57"/>
    <mergeCell ref="B46:G46"/>
    <mergeCell ref="H46:Y46"/>
    <mergeCell ref="B49:G49"/>
    <mergeCell ref="H49:I49"/>
    <mergeCell ref="K49:N49"/>
    <mergeCell ref="B51:H51"/>
    <mergeCell ref="I51:N51"/>
    <mergeCell ref="O53:Q57"/>
    <mergeCell ref="R53:Z57"/>
    <mergeCell ref="G54:H54"/>
    <mergeCell ref="I54:J54"/>
    <mergeCell ref="L54:M54"/>
    <mergeCell ref="G55:H55"/>
    <mergeCell ref="I55:J55"/>
    <mergeCell ref="C52:F52"/>
    <mergeCell ref="G52:H52"/>
    <mergeCell ref="I52:N52"/>
    <mergeCell ref="O52:Q52"/>
    <mergeCell ref="R52:Z52"/>
    <mergeCell ref="B42:D45"/>
    <mergeCell ref="E42:G42"/>
    <mergeCell ref="H42:V42"/>
    <mergeCell ref="E43:G43"/>
    <mergeCell ref="H43:V43"/>
    <mergeCell ref="E44:G44"/>
    <mergeCell ref="E45:G45"/>
    <mergeCell ref="B37:G37"/>
    <mergeCell ref="H37:V37"/>
    <mergeCell ref="E40:G40"/>
    <mergeCell ref="H40:V40"/>
    <mergeCell ref="E41:G41"/>
    <mergeCell ref="H41:V41"/>
    <mergeCell ref="B33:G33"/>
    <mergeCell ref="B34:G34"/>
    <mergeCell ref="H34:V34"/>
    <mergeCell ref="Y28:Y30"/>
    <mergeCell ref="H29:I29"/>
    <mergeCell ref="J29:P29"/>
    <mergeCell ref="S29:V29"/>
    <mergeCell ref="H30:I30"/>
    <mergeCell ref="J30:L30"/>
    <mergeCell ref="N30:P30"/>
    <mergeCell ref="B28:G30"/>
    <mergeCell ref="H28:I28"/>
    <mergeCell ref="J28:P28"/>
    <mergeCell ref="Q28:Q29"/>
    <mergeCell ref="S28:V28"/>
    <mergeCell ref="X28:X30"/>
    <mergeCell ref="B27:G27"/>
    <mergeCell ref="H27:O27"/>
    <mergeCell ref="Q27:V27"/>
    <mergeCell ref="W19:W24"/>
    <mergeCell ref="X19:X24"/>
    <mergeCell ref="B31:G31"/>
    <mergeCell ref="H31:V31"/>
    <mergeCell ref="B32:G32"/>
    <mergeCell ref="H32:W32"/>
    <mergeCell ref="Y19:Y24"/>
    <mergeCell ref="L20:M20"/>
    <mergeCell ref="J21:M21"/>
    <mergeCell ref="O21:Q21"/>
    <mergeCell ref="S21:U21"/>
    <mergeCell ref="L22:M22"/>
    <mergeCell ref="J23:M23"/>
    <mergeCell ref="L24:M24"/>
    <mergeCell ref="B17:G18"/>
    <mergeCell ref="I17:W17"/>
    <mergeCell ref="I18:W18"/>
    <mergeCell ref="B19:D26"/>
    <mergeCell ref="E19:G24"/>
    <mergeCell ref="H19:H24"/>
    <mergeCell ref="I19:I24"/>
    <mergeCell ref="J19:M19"/>
    <mergeCell ref="O19:Q19"/>
    <mergeCell ref="S19:U19"/>
    <mergeCell ref="E25:G25"/>
    <mergeCell ref="I25:U25"/>
    <mergeCell ref="E26:G26"/>
    <mergeCell ref="H26:V26"/>
    <mergeCell ref="B16:G16"/>
    <mergeCell ref="H16:N16"/>
    <mergeCell ref="O16:R16"/>
    <mergeCell ref="T16:X16"/>
    <mergeCell ref="A8:X8"/>
    <mergeCell ref="P10:Q10"/>
    <mergeCell ref="R10:X10"/>
    <mergeCell ref="B14:G14"/>
    <mergeCell ref="H14:I14"/>
    <mergeCell ref="K14:N14"/>
    <mergeCell ref="O14:R14"/>
    <mergeCell ref="S14:V14"/>
    <mergeCell ref="X14:Y14"/>
    <mergeCell ref="S2:X2"/>
    <mergeCell ref="S3:X3"/>
    <mergeCell ref="S4:X4"/>
    <mergeCell ref="S5:X5"/>
    <mergeCell ref="A6:X6"/>
    <mergeCell ref="D7:F7"/>
    <mergeCell ref="H7:Y7"/>
    <mergeCell ref="B15:G15"/>
    <mergeCell ref="H15:Y15"/>
  </mergeCells>
  <phoneticPr fontId="3"/>
  <conditionalFormatting sqref="X19">
    <cfRule type="cellIs" dxfId="27" priority="6" operator="lessThan">
      <formula>#REF!</formula>
    </cfRule>
    <cfRule type="cellIs" dxfId="26" priority="7" operator="lessThan">
      <formula>#REF!</formula>
    </cfRule>
  </conditionalFormatting>
  <conditionalFormatting sqref="X25:X26">
    <cfRule type="cellIs" dxfId="25" priority="8" operator="equal">
      <formula>#REF!</formula>
    </cfRule>
    <cfRule type="cellIs" dxfId="24" priority="9" operator="equal">
      <formula>#REF!</formula>
    </cfRule>
  </conditionalFormatting>
  <conditionalFormatting sqref="X34">
    <cfRule type="cellIs" dxfId="23" priority="5" stopIfTrue="1" operator="lessThan">
      <formula>0.5</formula>
    </cfRule>
  </conditionalFormatting>
  <conditionalFormatting sqref="P10:Q10">
    <cfRule type="cellIs" dxfId="22" priority="3" operator="equal">
      <formula>$AB$10</formula>
    </cfRule>
  </conditionalFormatting>
  <conditionalFormatting sqref="X41">
    <cfRule type="cellIs" dxfId="21" priority="2" stopIfTrue="1" operator="lessThan">
      <formula>0.5</formula>
    </cfRule>
  </conditionalFormatting>
  <conditionalFormatting sqref="X43">
    <cfRule type="cellIs" dxfId="20" priority="1" stopIfTrue="1" operator="lessThan">
      <formula>0.5</formula>
    </cfRule>
  </conditionalFormatting>
  <dataValidations count="15">
    <dataValidation type="list" showInputMessage="1" showErrorMessage="1" sqref="P10:Q10">
      <formula1>$AB$10:$AB$12</formula1>
    </dataValidation>
    <dataValidation type="list" allowBlank="1" showInputMessage="1" showErrorMessage="1" sqref="R96:S115 H17:H18 H25">
      <formula1>"○"</formula1>
    </dataValidation>
    <dataValidation allowBlank="1" sqref="S28:V30"/>
    <dataValidation allowBlank="1" showInputMessage="1" showErrorMessage="1" prompt="このセルには入力できません。下の積算根拠資料※指導員費について　に入力された指導時間数が反映されます。" sqref="Q27"/>
    <dataValidation allowBlank="1" showInputMessage="1" showErrorMessage="1" prompt="免税事業者は税込額、課税事業者は税抜額が反映されます" sqref="X28"/>
    <dataValidation type="list" allowBlank="1" showInputMessage="1" showErrorMessage="1" sqref="K14:N14">
      <formula1>"①,②,③"</formula1>
    </dataValidation>
    <dataValidation type="list" allowBlank="1" showInputMessage="1" showErrorMessage="1" sqref="WVW983117:WVZ983117 JK28:JN28 TG28:TJ28 ADC28:ADF28 AMY28:ANB28 AWU28:AWX28 BGQ28:BGT28 BQM28:BQP28 CAI28:CAL28 CKE28:CKH28 CUA28:CUD28 DDW28:DDZ28 DNS28:DNV28 DXO28:DXR28 EHK28:EHN28 ERG28:ERJ28 FBC28:FBF28 FKY28:FLB28 FUU28:FUX28 GEQ28:GET28 GOM28:GOP28 GYI28:GYL28 HIE28:HIH28 HSA28:HSD28 IBW28:IBZ28 ILS28:ILV28 IVO28:IVR28 JFK28:JFN28 JPG28:JPJ28 JZC28:JZF28 KIY28:KJB28 KSU28:KSX28 LCQ28:LCT28 LMM28:LMP28 LWI28:LWL28 MGE28:MGH28 MQA28:MQD28 MZW28:MZZ28 NJS28:NJV28 NTO28:NTR28 ODK28:ODN28 ONG28:ONJ28 OXC28:OXF28 PGY28:PHB28 PQU28:PQX28 QAQ28:QAT28 QKM28:QKP28 QUI28:QUL28 REE28:REH28 ROA28:ROD28 RXW28:RXZ28 SHS28:SHV28 SRO28:SRR28 TBK28:TBN28 TLG28:TLJ28 TVC28:TVF28 UEY28:UFB28 UOU28:UOX28 UYQ28:UYT28 VIM28:VIP28 VSI28:VSL28 WCE28:WCH28 WMA28:WMD28 WVW28:WVZ28 J65613:P65613 JK65613:JN65613 TG65613:TJ65613 ADC65613:ADF65613 AMY65613:ANB65613 AWU65613:AWX65613 BGQ65613:BGT65613 BQM65613:BQP65613 CAI65613:CAL65613 CKE65613:CKH65613 CUA65613:CUD65613 DDW65613:DDZ65613 DNS65613:DNV65613 DXO65613:DXR65613 EHK65613:EHN65613 ERG65613:ERJ65613 FBC65613:FBF65613 FKY65613:FLB65613 FUU65613:FUX65613 GEQ65613:GET65613 GOM65613:GOP65613 GYI65613:GYL65613 HIE65613:HIH65613 HSA65613:HSD65613 IBW65613:IBZ65613 ILS65613:ILV65613 IVO65613:IVR65613 JFK65613:JFN65613 JPG65613:JPJ65613 JZC65613:JZF65613 KIY65613:KJB65613 KSU65613:KSX65613 LCQ65613:LCT65613 LMM65613:LMP65613 LWI65613:LWL65613 MGE65613:MGH65613 MQA65613:MQD65613 MZW65613:MZZ65613 NJS65613:NJV65613 NTO65613:NTR65613 ODK65613:ODN65613 ONG65613:ONJ65613 OXC65613:OXF65613 PGY65613:PHB65613 PQU65613:PQX65613 QAQ65613:QAT65613 QKM65613:QKP65613 QUI65613:QUL65613 REE65613:REH65613 ROA65613:ROD65613 RXW65613:RXZ65613 SHS65613:SHV65613 SRO65613:SRR65613 TBK65613:TBN65613 TLG65613:TLJ65613 TVC65613:TVF65613 UEY65613:UFB65613 UOU65613:UOX65613 UYQ65613:UYT65613 VIM65613:VIP65613 VSI65613:VSL65613 WCE65613:WCH65613 WMA65613:WMD65613 WVW65613:WVZ65613 J131149:P131149 JK131149:JN131149 TG131149:TJ131149 ADC131149:ADF131149 AMY131149:ANB131149 AWU131149:AWX131149 BGQ131149:BGT131149 BQM131149:BQP131149 CAI131149:CAL131149 CKE131149:CKH131149 CUA131149:CUD131149 DDW131149:DDZ131149 DNS131149:DNV131149 DXO131149:DXR131149 EHK131149:EHN131149 ERG131149:ERJ131149 FBC131149:FBF131149 FKY131149:FLB131149 FUU131149:FUX131149 GEQ131149:GET131149 GOM131149:GOP131149 GYI131149:GYL131149 HIE131149:HIH131149 HSA131149:HSD131149 IBW131149:IBZ131149 ILS131149:ILV131149 IVO131149:IVR131149 JFK131149:JFN131149 JPG131149:JPJ131149 JZC131149:JZF131149 KIY131149:KJB131149 KSU131149:KSX131149 LCQ131149:LCT131149 LMM131149:LMP131149 LWI131149:LWL131149 MGE131149:MGH131149 MQA131149:MQD131149 MZW131149:MZZ131149 NJS131149:NJV131149 NTO131149:NTR131149 ODK131149:ODN131149 ONG131149:ONJ131149 OXC131149:OXF131149 PGY131149:PHB131149 PQU131149:PQX131149 QAQ131149:QAT131149 QKM131149:QKP131149 QUI131149:QUL131149 REE131149:REH131149 ROA131149:ROD131149 RXW131149:RXZ131149 SHS131149:SHV131149 SRO131149:SRR131149 TBK131149:TBN131149 TLG131149:TLJ131149 TVC131149:TVF131149 UEY131149:UFB131149 UOU131149:UOX131149 UYQ131149:UYT131149 VIM131149:VIP131149 VSI131149:VSL131149 WCE131149:WCH131149 WMA131149:WMD131149 WVW131149:WVZ131149 J196685:P196685 JK196685:JN196685 TG196685:TJ196685 ADC196685:ADF196685 AMY196685:ANB196685 AWU196685:AWX196685 BGQ196685:BGT196685 BQM196685:BQP196685 CAI196685:CAL196685 CKE196685:CKH196685 CUA196685:CUD196685 DDW196685:DDZ196685 DNS196685:DNV196685 DXO196685:DXR196685 EHK196685:EHN196685 ERG196685:ERJ196685 FBC196685:FBF196685 FKY196685:FLB196685 FUU196685:FUX196685 GEQ196685:GET196685 GOM196685:GOP196685 GYI196685:GYL196685 HIE196685:HIH196685 HSA196685:HSD196685 IBW196685:IBZ196685 ILS196685:ILV196685 IVO196685:IVR196685 JFK196685:JFN196685 JPG196685:JPJ196685 JZC196685:JZF196685 KIY196685:KJB196685 KSU196685:KSX196685 LCQ196685:LCT196685 LMM196685:LMP196685 LWI196685:LWL196685 MGE196685:MGH196685 MQA196685:MQD196685 MZW196685:MZZ196685 NJS196685:NJV196685 NTO196685:NTR196685 ODK196685:ODN196685 ONG196685:ONJ196685 OXC196685:OXF196685 PGY196685:PHB196685 PQU196685:PQX196685 QAQ196685:QAT196685 QKM196685:QKP196685 QUI196685:QUL196685 REE196685:REH196685 ROA196685:ROD196685 RXW196685:RXZ196685 SHS196685:SHV196685 SRO196685:SRR196685 TBK196685:TBN196685 TLG196685:TLJ196685 TVC196685:TVF196685 UEY196685:UFB196685 UOU196685:UOX196685 UYQ196685:UYT196685 VIM196685:VIP196685 VSI196685:VSL196685 WCE196685:WCH196685 WMA196685:WMD196685 WVW196685:WVZ196685 J262221:P262221 JK262221:JN262221 TG262221:TJ262221 ADC262221:ADF262221 AMY262221:ANB262221 AWU262221:AWX262221 BGQ262221:BGT262221 BQM262221:BQP262221 CAI262221:CAL262221 CKE262221:CKH262221 CUA262221:CUD262221 DDW262221:DDZ262221 DNS262221:DNV262221 DXO262221:DXR262221 EHK262221:EHN262221 ERG262221:ERJ262221 FBC262221:FBF262221 FKY262221:FLB262221 FUU262221:FUX262221 GEQ262221:GET262221 GOM262221:GOP262221 GYI262221:GYL262221 HIE262221:HIH262221 HSA262221:HSD262221 IBW262221:IBZ262221 ILS262221:ILV262221 IVO262221:IVR262221 JFK262221:JFN262221 JPG262221:JPJ262221 JZC262221:JZF262221 KIY262221:KJB262221 KSU262221:KSX262221 LCQ262221:LCT262221 LMM262221:LMP262221 LWI262221:LWL262221 MGE262221:MGH262221 MQA262221:MQD262221 MZW262221:MZZ262221 NJS262221:NJV262221 NTO262221:NTR262221 ODK262221:ODN262221 ONG262221:ONJ262221 OXC262221:OXF262221 PGY262221:PHB262221 PQU262221:PQX262221 QAQ262221:QAT262221 QKM262221:QKP262221 QUI262221:QUL262221 REE262221:REH262221 ROA262221:ROD262221 RXW262221:RXZ262221 SHS262221:SHV262221 SRO262221:SRR262221 TBK262221:TBN262221 TLG262221:TLJ262221 TVC262221:TVF262221 UEY262221:UFB262221 UOU262221:UOX262221 UYQ262221:UYT262221 VIM262221:VIP262221 VSI262221:VSL262221 WCE262221:WCH262221 WMA262221:WMD262221 WVW262221:WVZ262221 J327757:P327757 JK327757:JN327757 TG327757:TJ327757 ADC327757:ADF327757 AMY327757:ANB327757 AWU327757:AWX327757 BGQ327757:BGT327757 BQM327757:BQP327757 CAI327757:CAL327757 CKE327757:CKH327757 CUA327757:CUD327757 DDW327757:DDZ327757 DNS327757:DNV327757 DXO327757:DXR327757 EHK327757:EHN327757 ERG327757:ERJ327757 FBC327757:FBF327757 FKY327757:FLB327757 FUU327757:FUX327757 GEQ327757:GET327757 GOM327757:GOP327757 GYI327757:GYL327757 HIE327757:HIH327757 HSA327757:HSD327757 IBW327757:IBZ327757 ILS327757:ILV327757 IVO327757:IVR327757 JFK327757:JFN327757 JPG327757:JPJ327757 JZC327757:JZF327757 KIY327757:KJB327757 KSU327757:KSX327757 LCQ327757:LCT327757 LMM327757:LMP327757 LWI327757:LWL327757 MGE327757:MGH327757 MQA327757:MQD327757 MZW327757:MZZ327757 NJS327757:NJV327757 NTO327757:NTR327757 ODK327757:ODN327757 ONG327757:ONJ327757 OXC327757:OXF327757 PGY327757:PHB327757 PQU327757:PQX327757 QAQ327757:QAT327757 QKM327757:QKP327757 QUI327757:QUL327757 REE327757:REH327757 ROA327757:ROD327757 RXW327757:RXZ327757 SHS327757:SHV327757 SRO327757:SRR327757 TBK327757:TBN327757 TLG327757:TLJ327757 TVC327757:TVF327757 UEY327757:UFB327757 UOU327757:UOX327757 UYQ327757:UYT327757 VIM327757:VIP327757 VSI327757:VSL327757 WCE327757:WCH327757 WMA327757:WMD327757 WVW327757:WVZ327757 J393293:P393293 JK393293:JN393293 TG393293:TJ393293 ADC393293:ADF393293 AMY393293:ANB393293 AWU393293:AWX393293 BGQ393293:BGT393293 BQM393293:BQP393293 CAI393293:CAL393293 CKE393293:CKH393293 CUA393293:CUD393293 DDW393293:DDZ393293 DNS393293:DNV393293 DXO393293:DXR393293 EHK393293:EHN393293 ERG393293:ERJ393293 FBC393293:FBF393293 FKY393293:FLB393293 FUU393293:FUX393293 GEQ393293:GET393293 GOM393293:GOP393293 GYI393293:GYL393293 HIE393293:HIH393293 HSA393293:HSD393293 IBW393293:IBZ393293 ILS393293:ILV393293 IVO393293:IVR393293 JFK393293:JFN393293 JPG393293:JPJ393293 JZC393293:JZF393293 KIY393293:KJB393293 KSU393293:KSX393293 LCQ393293:LCT393293 LMM393293:LMP393293 LWI393293:LWL393293 MGE393293:MGH393293 MQA393293:MQD393293 MZW393293:MZZ393293 NJS393293:NJV393293 NTO393293:NTR393293 ODK393293:ODN393293 ONG393293:ONJ393293 OXC393293:OXF393293 PGY393293:PHB393293 PQU393293:PQX393293 QAQ393293:QAT393293 QKM393293:QKP393293 QUI393293:QUL393293 REE393293:REH393293 ROA393293:ROD393293 RXW393293:RXZ393293 SHS393293:SHV393293 SRO393293:SRR393293 TBK393293:TBN393293 TLG393293:TLJ393293 TVC393293:TVF393293 UEY393293:UFB393293 UOU393293:UOX393293 UYQ393293:UYT393293 VIM393293:VIP393293 VSI393293:VSL393293 WCE393293:WCH393293 WMA393293:WMD393293 WVW393293:WVZ393293 J458829:P458829 JK458829:JN458829 TG458829:TJ458829 ADC458829:ADF458829 AMY458829:ANB458829 AWU458829:AWX458829 BGQ458829:BGT458829 BQM458829:BQP458829 CAI458829:CAL458829 CKE458829:CKH458829 CUA458829:CUD458829 DDW458829:DDZ458829 DNS458829:DNV458829 DXO458829:DXR458829 EHK458829:EHN458829 ERG458829:ERJ458829 FBC458829:FBF458829 FKY458829:FLB458829 FUU458829:FUX458829 GEQ458829:GET458829 GOM458829:GOP458829 GYI458829:GYL458829 HIE458829:HIH458829 HSA458829:HSD458829 IBW458829:IBZ458829 ILS458829:ILV458829 IVO458829:IVR458829 JFK458829:JFN458829 JPG458829:JPJ458829 JZC458829:JZF458829 KIY458829:KJB458829 KSU458829:KSX458829 LCQ458829:LCT458829 LMM458829:LMP458829 LWI458829:LWL458829 MGE458829:MGH458829 MQA458829:MQD458829 MZW458829:MZZ458829 NJS458829:NJV458829 NTO458829:NTR458829 ODK458829:ODN458829 ONG458829:ONJ458829 OXC458829:OXF458829 PGY458829:PHB458829 PQU458829:PQX458829 QAQ458829:QAT458829 QKM458829:QKP458829 QUI458829:QUL458829 REE458829:REH458829 ROA458829:ROD458829 RXW458829:RXZ458829 SHS458829:SHV458829 SRO458829:SRR458829 TBK458829:TBN458829 TLG458829:TLJ458829 TVC458829:TVF458829 UEY458829:UFB458829 UOU458829:UOX458829 UYQ458829:UYT458829 VIM458829:VIP458829 VSI458829:VSL458829 WCE458829:WCH458829 WMA458829:WMD458829 WVW458829:WVZ458829 J524365:P524365 JK524365:JN524365 TG524365:TJ524365 ADC524365:ADF524365 AMY524365:ANB524365 AWU524365:AWX524365 BGQ524365:BGT524365 BQM524365:BQP524365 CAI524365:CAL524365 CKE524365:CKH524365 CUA524365:CUD524365 DDW524365:DDZ524365 DNS524365:DNV524365 DXO524365:DXR524365 EHK524365:EHN524365 ERG524365:ERJ524365 FBC524365:FBF524365 FKY524365:FLB524365 FUU524365:FUX524365 GEQ524365:GET524365 GOM524365:GOP524365 GYI524365:GYL524365 HIE524365:HIH524365 HSA524365:HSD524365 IBW524365:IBZ524365 ILS524365:ILV524365 IVO524365:IVR524365 JFK524365:JFN524365 JPG524365:JPJ524365 JZC524365:JZF524365 KIY524365:KJB524365 KSU524365:KSX524365 LCQ524365:LCT524365 LMM524365:LMP524365 LWI524365:LWL524365 MGE524365:MGH524365 MQA524365:MQD524365 MZW524365:MZZ524365 NJS524365:NJV524365 NTO524365:NTR524365 ODK524365:ODN524365 ONG524365:ONJ524365 OXC524365:OXF524365 PGY524365:PHB524365 PQU524365:PQX524365 QAQ524365:QAT524365 QKM524365:QKP524365 QUI524365:QUL524365 REE524365:REH524365 ROA524365:ROD524365 RXW524365:RXZ524365 SHS524365:SHV524365 SRO524365:SRR524365 TBK524365:TBN524365 TLG524365:TLJ524365 TVC524365:TVF524365 UEY524365:UFB524365 UOU524365:UOX524365 UYQ524365:UYT524365 VIM524365:VIP524365 VSI524365:VSL524365 WCE524365:WCH524365 WMA524365:WMD524365 WVW524365:WVZ524365 J589901:P589901 JK589901:JN589901 TG589901:TJ589901 ADC589901:ADF589901 AMY589901:ANB589901 AWU589901:AWX589901 BGQ589901:BGT589901 BQM589901:BQP589901 CAI589901:CAL589901 CKE589901:CKH589901 CUA589901:CUD589901 DDW589901:DDZ589901 DNS589901:DNV589901 DXO589901:DXR589901 EHK589901:EHN589901 ERG589901:ERJ589901 FBC589901:FBF589901 FKY589901:FLB589901 FUU589901:FUX589901 GEQ589901:GET589901 GOM589901:GOP589901 GYI589901:GYL589901 HIE589901:HIH589901 HSA589901:HSD589901 IBW589901:IBZ589901 ILS589901:ILV589901 IVO589901:IVR589901 JFK589901:JFN589901 JPG589901:JPJ589901 JZC589901:JZF589901 KIY589901:KJB589901 KSU589901:KSX589901 LCQ589901:LCT589901 LMM589901:LMP589901 LWI589901:LWL589901 MGE589901:MGH589901 MQA589901:MQD589901 MZW589901:MZZ589901 NJS589901:NJV589901 NTO589901:NTR589901 ODK589901:ODN589901 ONG589901:ONJ589901 OXC589901:OXF589901 PGY589901:PHB589901 PQU589901:PQX589901 QAQ589901:QAT589901 QKM589901:QKP589901 QUI589901:QUL589901 REE589901:REH589901 ROA589901:ROD589901 RXW589901:RXZ589901 SHS589901:SHV589901 SRO589901:SRR589901 TBK589901:TBN589901 TLG589901:TLJ589901 TVC589901:TVF589901 UEY589901:UFB589901 UOU589901:UOX589901 UYQ589901:UYT589901 VIM589901:VIP589901 VSI589901:VSL589901 WCE589901:WCH589901 WMA589901:WMD589901 WVW589901:WVZ589901 J655437:P655437 JK655437:JN655437 TG655437:TJ655437 ADC655437:ADF655437 AMY655437:ANB655437 AWU655437:AWX655437 BGQ655437:BGT655437 BQM655437:BQP655437 CAI655437:CAL655437 CKE655437:CKH655437 CUA655437:CUD655437 DDW655437:DDZ655437 DNS655437:DNV655437 DXO655437:DXR655437 EHK655437:EHN655437 ERG655437:ERJ655437 FBC655437:FBF655437 FKY655437:FLB655437 FUU655437:FUX655437 GEQ655437:GET655437 GOM655437:GOP655437 GYI655437:GYL655437 HIE655437:HIH655437 HSA655437:HSD655437 IBW655437:IBZ655437 ILS655437:ILV655437 IVO655437:IVR655437 JFK655437:JFN655437 JPG655437:JPJ655437 JZC655437:JZF655437 KIY655437:KJB655437 KSU655437:KSX655437 LCQ655437:LCT655437 LMM655437:LMP655437 LWI655437:LWL655437 MGE655437:MGH655437 MQA655437:MQD655437 MZW655437:MZZ655437 NJS655437:NJV655437 NTO655437:NTR655437 ODK655437:ODN655437 ONG655437:ONJ655437 OXC655437:OXF655437 PGY655437:PHB655437 PQU655437:PQX655437 QAQ655437:QAT655437 QKM655437:QKP655437 QUI655437:QUL655437 REE655437:REH655437 ROA655437:ROD655437 RXW655437:RXZ655437 SHS655437:SHV655437 SRO655437:SRR655437 TBK655437:TBN655437 TLG655437:TLJ655437 TVC655437:TVF655437 UEY655437:UFB655437 UOU655437:UOX655437 UYQ655437:UYT655437 VIM655437:VIP655437 VSI655437:VSL655437 WCE655437:WCH655437 WMA655437:WMD655437 WVW655437:WVZ655437 J720973:P720973 JK720973:JN720973 TG720973:TJ720973 ADC720973:ADF720973 AMY720973:ANB720973 AWU720973:AWX720973 BGQ720973:BGT720973 BQM720973:BQP720973 CAI720973:CAL720973 CKE720973:CKH720973 CUA720973:CUD720973 DDW720973:DDZ720973 DNS720973:DNV720973 DXO720973:DXR720973 EHK720973:EHN720973 ERG720973:ERJ720973 FBC720973:FBF720973 FKY720973:FLB720973 FUU720973:FUX720973 GEQ720973:GET720973 GOM720973:GOP720973 GYI720973:GYL720973 HIE720973:HIH720973 HSA720973:HSD720973 IBW720973:IBZ720973 ILS720973:ILV720973 IVO720973:IVR720973 JFK720973:JFN720973 JPG720973:JPJ720973 JZC720973:JZF720973 KIY720973:KJB720973 KSU720973:KSX720973 LCQ720973:LCT720973 LMM720973:LMP720973 LWI720973:LWL720973 MGE720973:MGH720973 MQA720973:MQD720973 MZW720973:MZZ720973 NJS720973:NJV720973 NTO720973:NTR720973 ODK720973:ODN720973 ONG720973:ONJ720973 OXC720973:OXF720973 PGY720973:PHB720973 PQU720973:PQX720973 QAQ720973:QAT720973 QKM720973:QKP720973 QUI720973:QUL720973 REE720973:REH720973 ROA720973:ROD720973 RXW720973:RXZ720973 SHS720973:SHV720973 SRO720973:SRR720973 TBK720973:TBN720973 TLG720973:TLJ720973 TVC720973:TVF720973 UEY720973:UFB720973 UOU720973:UOX720973 UYQ720973:UYT720973 VIM720973:VIP720973 VSI720973:VSL720973 WCE720973:WCH720973 WMA720973:WMD720973 WVW720973:WVZ720973 J786509:P786509 JK786509:JN786509 TG786509:TJ786509 ADC786509:ADF786509 AMY786509:ANB786509 AWU786509:AWX786509 BGQ786509:BGT786509 BQM786509:BQP786509 CAI786509:CAL786509 CKE786509:CKH786509 CUA786509:CUD786509 DDW786509:DDZ786509 DNS786509:DNV786509 DXO786509:DXR786509 EHK786509:EHN786509 ERG786509:ERJ786509 FBC786509:FBF786509 FKY786509:FLB786509 FUU786509:FUX786509 GEQ786509:GET786509 GOM786509:GOP786509 GYI786509:GYL786509 HIE786509:HIH786509 HSA786509:HSD786509 IBW786509:IBZ786509 ILS786509:ILV786509 IVO786509:IVR786509 JFK786509:JFN786509 JPG786509:JPJ786509 JZC786509:JZF786509 KIY786509:KJB786509 KSU786509:KSX786509 LCQ786509:LCT786509 LMM786509:LMP786509 LWI786509:LWL786509 MGE786509:MGH786509 MQA786509:MQD786509 MZW786509:MZZ786509 NJS786509:NJV786509 NTO786509:NTR786509 ODK786509:ODN786509 ONG786509:ONJ786509 OXC786509:OXF786509 PGY786509:PHB786509 PQU786509:PQX786509 QAQ786509:QAT786509 QKM786509:QKP786509 QUI786509:QUL786509 REE786509:REH786509 ROA786509:ROD786509 RXW786509:RXZ786509 SHS786509:SHV786509 SRO786509:SRR786509 TBK786509:TBN786509 TLG786509:TLJ786509 TVC786509:TVF786509 UEY786509:UFB786509 UOU786509:UOX786509 UYQ786509:UYT786509 VIM786509:VIP786509 VSI786509:VSL786509 WCE786509:WCH786509 WMA786509:WMD786509 WVW786509:WVZ786509 J852045:P852045 JK852045:JN852045 TG852045:TJ852045 ADC852045:ADF852045 AMY852045:ANB852045 AWU852045:AWX852045 BGQ852045:BGT852045 BQM852045:BQP852045 CAI852045:CAL852045 CKE852045:CKH852045 CUA852045:CUD852045 DDW852045:DDZ852045 DNS852045:DNV852045 DXO852045:DXR852045 EHK852045:EHN852045 ERG852045:ERJ852045 FBC852045:FBF852045 FKY852045:FLB852045 FUU852045:FUX852045 GEQ852045:GET852045 GOM852045:GOP852045 GYI852045:GYL852045 HIE852045:HIH852045 HSA852045:HSD852045 IBW852045:IBZ852045 ILS852045:ILV852045 IVO852045:IVR852045 JFK852045:JFN852045 JPG852045:JPJ852045 JZC852045:JZF852045 KIY852045:KJB852045 KSU852045:KSX852045 LCQ852045:LCT852045 LMM852045:LMP852045 LWI852045:LWL852045 MGE852045:MGH852045 MQA852045:MQD852045 MZW852045:MZZ852045 NJS852045:NJV852045 NTO852045:NTR852045 ODK852045:ODN852045 ONG852045:ONJ852045 OXC852045:OXF852045 PGY852045:PHB852045 PQU852045:PQX852045 QAQ852045:QAT852045 QKM852045:QKP852045 QUI852045:QUL852045 REE852045:REH852045 ROA852045:ROD852045 RXW852045:RXZ852045 SHS852045:SHV852045 SRO852045:SRR852045 TBK852045:TBN852045 TLG852045:TLJ852045 TVC852045:TVF852045 UEY852045:UFB852045 UOU852045:UOX852045 UYQ852045:UYT852045 VIM852045:VIP852045 VSI852045:VSL852045 WCE852045:WCH852045 WMA852045:WMD852045 WVW852045:WVZ852045 J917581:P917581 JK917581:JN917581 TG917581:TJ917581 ADC917581:ADF917581 AMY917581:ANB917581 AWU917581:AWX917581 BGQ917581:BGT917581 BQM917581:BQP917581 CAI917581:CAL917581 CKE917581:CKH917581 CUA917581:CUD917581 DDW917581:DDZ917581 DNS917581:DNV917581 DXO917581:DXR917581 EHK917581:EHN917581 ERG917581:ERJ917581 FBC917581:FBF917581 FKY917581:FLB917581 FUU917581:FUX917581 GEQ917581:GET917581 GOM917581:GOP917581 GYI917581:GYL917581 HIE917581:HIH917581 HSA917581:HSD917581 IBW917581:IBZ917581 ILS917581:ILV917581 IVO917581:IVR917581 JFK917581:JFN917581 JPG917581:JPJ917581 JZC917581:JZF917581 KIY917581:KJB917581 KSU917581:KSX917581 LCQ917581:LCT917581 LMM917581:LMP917581 LWI917581:LWL917581 MGE917581:MGH917581 MQA917581:MQD917581 MZW917581:MZZ917581 NJS917581:NJV917581 NTO917581:NTR917581 ODK917581:ODN917581 ONG917581:ONJ917581 OXC917581:OXF917581 PGY917581:PHB917581 PQU917581:PQX917581 QAQ917581:QAT917581 QKM917581:QKP917581 QUI917581:QUL917581 REE917581:REH917581 ROA917581:ROD917581 RXW917581:RXZ917581 SHS917581:SHV917581 SRO917581:SRR917581 TBK917581:TBN917581 TLG917581:TLJ917581 TVC917581:TVF917581 UEY917581:UFB917581 UOU917581:UOX917581 UYQ917581:UYT917581 VIM917581:VIP917581 VSI917581:VSL917581 WCE917581:WCH917581 WMA917581:WMD917581 WVW917581:WVZ917581 J983117:P983117 JK983117:JN983117 TG983117:TJ983117 ADC983117:ADF983117 AMY983117:ANB983117 AWU983117:AWX983117 BGQ983117:BGT983117 BQM983117:BQP983117 CAI983117:CAL983117 CKE983117:CKH983117 CUA983117:CUD983117 DDW983117:DDZ983117 DNS983117:DNV983117 DXO983117:DXR983117 EHK983117:EHN983117 ERG983117:ERJ983117 FBC983117:FBF983117 FKY983117:FLB983117 FUU983117:FUX983117 GEQ983117:GET983117 GOM983117:GOP983117 GYI983117:GYL983117 HIE983117:HIH983117 HSA983117:HSD983117 IBW983117:IBZ983117 ILS983117:ILV983117 IVO983117:IVR983117 JFK983117:JFN983117 JPG983117:JPJ983117 JZC983117:JZF983117 KIY983117:KJB983117 KSU983117:KSX983117 LCQ983117:LCT983117 LMM983117:LMP983117 LWI983117:LWL983117 MGE983117:MGH983117 MQA983117:MQD983117 MZW983117:MZZ983117 NJS983117:NJV983117 NTO983117:NTR983117 ODK983117:ODN983117 ONG983117:ONJ983117 OXC983117:OXF983117 PGY983117:PHB983117 PQU983117:PQX983117 QAQ983117:QAT983117 QKM983117:QKP983117 QUI983117:QUL983117 REE983117:REH983117 ROA983117:ROD983117 RXW983117:RXZ983117 SHS983117:SHV983117 SRO983117:SRR983117 TBK983117:TBN983117 TLG983117:TLJ983117 TVC983117:TVF983117 UEY983117:UFB983117 UOU983117:UOX983117 UYQ983117:UYT983117 VIM983117:VIP983117 VSI983117:VSL983117 WCE983117:WCH983117 WMA983117:WMD983117">
      <formula1>"生活援助従事者研修,介護職員初任者研修,実務者研修"</formula1>
    </dataValidation>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賃金の割合」参照）" sqref="WWC983116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U65612 JQ65612 TM65612 ADI65612 ANE65612 AXA65612 BGW65612 BQS65612 CAO65612 CKK65612 CUG65612 DEC65612 DNY65612 DXU65612 EHQ65612 ERM65612 FBI65612 FLE65612 FVA65612 GEW65612 GOS65612 GYO65612 HIK65612 HSG65612 ICC65612 ILY65612 IVU65612 JFQ65612 JPM65612 JZI65612 KJE65612 KTA65612 LCW65612 LMS65612 LWO65612 MGK65612 MQG65612 NAC65612 NJY65612 NTU65612 ODQ65612 ONM65612 OXI65612 PHE65612 PRA65612 QAW65612 QKS65612 QUO65612 REK65612 ROG65612 RYC65612 SHY65612 SRU65612 TBQ65612 TLM65612 TVI65612 UFE65612 UPA65612 UYW65612 VIS65612 VSO65612 WCK65612 WMG65612 WWC65612 U131148 JQ131148 TM131148 ADI131148 ANE131148 AXA131148 BGW131148 BQS131148 CAO131148 CKK131148 CUG131148 DEC131148 DNY131148 DXU131148 EHQ131148 ERM131148 FBI131148 FLE131148 FVA131148 GEW131148 GOS131148 GYO131148 HIK131148 HSG131148 ICC131148 ILY131148 IVU131148 JFQ131148 JPM131148 JZI131148 KJE131148 KTA131148 LCW131148 LMS131148 LWO131148 MGK131148 MQG131148 NAC131148 NJY131148 NTU131148 ODQ131148 ONM131148 OXI131148 PHE131148 PRA131148 QAW131148 QKS131148 QUO131148 REK131148 ROG131148 RYC131148 SHY131148 SRU131148 TBQ131148 TLM131148 TVI131148 UFE131148 UPA131148 UYW131148 VIS131148 VSO131148 WCK131148 WMG131148 WWC131148 U196684 JQ196684 TM196684 ADI196684 ANE196684 AXA196684 BGW196684 BQS196684 CAO196684 CKK196684 CUG196684 DEC196684 DNY196684 DXU196684 EHQ196684 ERM196684 FBI196684 FLE196684 FVA196684 GEW196684 GOS196684 GYO196684 HIK196684 HSG196684 ICC196684 ILY196684 IVU196684 JFQ196684 JPM196684 JZI196684 KJE196684 KTA196684 LCW196684 LMS196684 LWO196684 MGK196684 MQG196684 NAC196684 NJY196684 NTU196684 ODQ196684 ONM196684 OXI196684 PHE196684 PRA196684 QAW196684 QKS196684 QUO196684 REK196684 ROG196684 RYC196684 SHY196684 SRU196684 TBQ196684 TLM196684 TVI196684 UFE196684 UPA196684 UYW196684 VIS196684 VSO196684 WCK196684 WMG196684 WWC196684 U262220 JQ262220 TM262220 ADI262220 ANE262220 AXA262220 BGW262220 BQS262220 CAO262220 CKK262220 CUG262220 DEC262220 DNY262220 DXU262220 EHQ262220 ERM262220 FBI262220 FLE262220 FVA262220 GEW262220 GOS262220 GYO262220 HIK262220 HSG262220 ICC262220 ILY262220 IVU262220 JFQ262220 JPM262220 JZI262220 KJE262220 KTA262220 LCW262220 LMS262220 LWO262220 MGK262220 MQG262220 NAC262220 NJY262220 NTU262220 ODQ262220 ONM262220 OXI262220 PHE262220 PRA262220 QAW262220 QKS262220 QUO262220 REK262220 ROG262220 RYC262220 SHY262220 SRU262220 TBQ262220 TLM262220 TVI262220 UFE262220 UPA262220 UYW262220 VIS262220 VSO262220 WCK262220 WMG262220 WWC262220 U327756 JQ327756 TM327756 ADI327756 ANE327756 AXA327756 BGW327756 BQS327756 CAO327756 CKK327756 CUG327756 DEC327756 DNY327756 DXU327756 EHQ327756 ERM327756 FBI327756 FLE327756 FVA327756 GEW327756 GOS327756 GYO327756 HIK327756 HSG327756 ICC327756 ILY327756 IVU327756 JFQ327756 JPM327756 JZI327756 KJE327756 KTA327756 LCW327756 LMS327756 LWO327756 MGK327756 MQG327756 NAC327756 NJY327756 NTU327756 ODQ327756 ONM327756 OXI327756 PHE327756 PRA327756 QAW327756 QKS327756 QUO327756 REK327756 ROG327756 RYC327756 SHY327756 SRU327756 TBQ327756 TLM327756 TVI327756 UFE327756 UPA327756 UYW327756 VIS327756 VSO327756 WCK327756 WMG327756 WWC327756 U393292 JQ393292 TM393292 ADI393292 ANE393292 AXA393292 BGW393292 BQS393292 CAO393292 CKK393292 CUG393292 DEC393292 DNY393292 DXU393292 EHQ393292 ERM393292 FBI393292 FLE393292 FVA393292 GEW393292 GOS393292 GYO393292 HIK393292 HSG393292 ICC393292 ILY393292 IVU393292 JFQ393292 JPM393292 JZI393292 KJE393292 KTA393292 LCW393292 LMS393292 LWO393292 MGK393292 MQG393292 NAC393292 NJY393292 NTU393292 ODQ393292 ONM393292 OXI393292 PHE393292 PRA393292 QAW393292 QKS393292 QUO393292 REK393292 ROG393292 RYC393292 SHY393292 SRU393292 TBQ393292 TLM393292 TVI393292 UFE393292 UPA393292 UYW393292 VIS393292 VSO393292 WCK393292 WMG393292 WWC393292 U458828 JQ458828 TM458828 ADI458828 ANE458828 AXA458828 BGW458828 BQS458828 CAO458828 CKK458828 CUG458828 DEC458828 DNY458828 DXU458828 EHQ458828 ERM458828 FBI458828 FLE458828 FVA458828 GEW458828 GOS458828 GYO458828 HIK458828 HSG458828 ICC458828 ILY458828 IVU458828 JFQ458828 JPM458828 JZI458828 KJE458828 KTA458828 LCW458828 LMS458828 LWO458828 MGK458828 MQG458828 NAC458828 NJY458828 NTU458828 ODQ458828 ONM458828 OXI458828 PHE458828 PRA458828 QAW458828 QKS458828 QUO458828 REK458828 ROG458828 RYC458828 SHY458828 SRU458828 TBQ458828 TLM458828 TVI458828 UFE458828 UPA458828 UYW458828 VIS458828 VSO458828 WCK458828 WMG458828 WWC458828 U524364 JQ524364 TM524364 ADI524364 ANE524364 AXA524364 BGW524364 BQS524364 CAO524364 CKK524364 CUG524364 DEC524364 DNY524364 DXU524364 EHQ524364 ERM524364 FBI524364 FLE524364 FVA524364 GEW524364 GOS524364 GYO524364 HIK524364 HSG524364 ICC524364 ILY524364 IVU524364 JFQ524364 JPM524364 JZI524364 KJE524364 KTA524364 LCW524364 LMS524364 LWO524364 MGK524364 MQG524364 NAC524364 NJY524364 NTU524364 ODQ524364 ONM524364 OXI524364 PHE524364 PRA524364 QAW524364 QKS524364 QUO524364 REK524364 ROG524364 RYC524364 SHY524364 SRU524364 TBQ524364 TLM524364 TVI524364 UFE524364 UPA524364 UYW524364 VIS524364 VSO524364 WCK524364 WMG524364 WWC524364 U589900 JQ589900 TM589900 ADI589900 ANE589900 AXA589900 BGW589900 BQS589900 CAO589900 CKK589900 CUG589900 DEC589900 DNY589900 DXU589900 EHQ589900 ERM589900 FBI589900 FLE589900 FVA589900 GEW589900 GOS589900 GYO589900 HIK589900 HSG589900 ICC589900 ILY589900 IVU589900 JFQ589900 JPM589900 JZI589900 KJE589900 KTA589900 LCW589900 LMS589900 LWO589900 MGK589900 MQG589900 NAC589900 NJY589900 NTU589900 ODQ589900 ONM589900 OXI589900 PHE589900 PRA589900 QAW589900 QKS589900 QUO589900 REK589900 ROG589900 RYC589900 SHY589900 SRU589900 TBQ589900 TLM589900 TVI589900 UFE589900 UPA589900 UYW589900 VIS589900 VSO589900 WCK589900 WMG589900 WWC589900 U655436 JQ655436 TM655436 ADI655436 ANE655436 AXA655436 BGW655436 BQS655436 CAO655436 CKK655436 CUG655436 DEC655436 DNY655436 DXU655436 EHQ655436 ERM655436 FBI655436 FLE655436 FVA655436 GEW655436 GOS655436 GYO655436 HIK655436 HSG655436 ICC655436 ILY655436 IVU655436 JFQ655436 JPM655436 JZI655436 KJE655436 KTA655436 LCW655436 LMS655436 LWO655436 MGK655436 MQG655436 NAC655436 NJY655436 NTU655436 ODQ655436 ONM655436 OXI655436 PHE655436 PRA655436 QAW655436 QKS655436 QUO655436 REK655436 ROG655436 RYC655436 SHY655436 SRU655436 TBQ655436 TLM655436 TVI655436 UFE655436 UPA655436 UYW655436 VIS655436 VSO655436 WCK655436 WMG655436 WWC655436 U720972 JQ720972 TM720972 ADI720972 ANE720972 AXA720972 BGW720972 BQS720972 CAO720972 CKK720972 CUG720972 DEC720972 DNY720972 DXU720972 EHQ720972 ERM720972 FBI720972 FLE720972 FVA720972 GEW720972 GOS720972 GYO720972 HIK720972 HSG720972 ICC720972 ILY720972 IVU720972 JFQ720972 JPM720972 JZI720972 KJE720972 KTA720972 LCW720972 LMS720972 LWO720972 MGK720972 MQG720972 NAC720972 NJY720972 NTU720972 ODQ720972 ONM720972 OXI720972 PHE720972 PRA720972 QAW720972 QKS720972 QUO720972 REK720972 ROG720972 RYC720972 SHY720972 SRU720972 TBQ720972 TLM720972 TVI720972 UFE720972 UPA720972 UYW720972 VIS720972 VSO720972 WCK720972 WMG720972 WWC720972 U786508 JQ786508 TM786508 ADI786508 ANE786508 AXA786508 BGW786508 BQS786508 CAO786508 CKK786508 CUG786508 DEC786508 DNY786508 DXU786508 EHQ786508 ERM786508 FBI786508 FLE786508 FVA786508 GEW786508 GOS786508 GYO786508 HIK786508 HSG786508 ICC786508 ILY786508 IVU786508 JFQ786508 JPM786508 JZI786508 KJE786508 KTA786508 LCW786508 LMS786508 LWO786508 MGK786508 MQG786508 NAC786508 NJY786508 NTU786508 ODQ786508 ONM786508 OXI786508 PHE786508 PRA786508 QAW786508 QKS786508 QUO786508 REK786508 ROG786508 RYC786508 SHY786508 SRU786508 TBQ786508 TLM786508 TVI786508 UFE786508 UPA786508 UYW786508 VIS786508 VSO786508 WCK786508 WMG786508 WWC786508 U852044 JQ852044 TM852044 ADI852044 ANE852044 AXA852044 BGW852044 BQS852044 CAO852044 CKK852044 CUG852044 DEC852044 DNY852044 DXU852044 EHQ852044 ERM852044 FBI852044 FLE852044 FVA852044 GEW852044 GOS852044 GYO852044 HIK852044 HSG852044 ICC852044 ILY852044 IVU852044 JFQ852044 JPM852044 JZI852044 KJE852044 KTA852044 LCW852044 LMS852044 LWO852044 MGK852044 MQG852044 NAC852044 NJY852044 NTU852044 ODQ852044 ONM852044 OXI852044 PHE852044 PRA852044 QAW852044 QKS852044 QUO852044 REK852044 ROG852044 RYC852044 SHY852044 SRU852044 TBQ852044 TLM852044 TVI852044 UFE852044 UPA852044 UYW852044 VIS852044 VSO852044 WCK852044 WMG852044 WWC852044 U917580 JQ917580 TM917580 ADI917580 ANE917580 AXA917580 BGW917580 BQS917580 CAO917580 CKK917580 CUG917580 DEC917580 DNY917580 DXU917580 EHQ917580 ERM917580 FBI917580 FLE917580 FVA917580 GEW917580 GOS917580 GYO917580 HIK917580 HSG917580 ICC917580 ILY917580 IVU917580 JFQ917580 JPM917580 JZI917580 KJE917580 KTA917580 LCW917580 LMS917580 LWO917580 MGK917580 MQG917580 NAC917580 NJY917580 NTU917580 ODQ917580 ONM917580 OXI917580 PHE917580 PRA917580 QAW917580 QKS917580 QUO917580 REK917580 ROG917580 RYC917580 SHY917580 SRU917580 TBQ917580 TLM917580 TVI917580 UFE917580 UPA917580 UYW917580 VIS917580 VSO917580 WCK917580 WMG917580 WWC917580 U983116 JQ983116 TM983116 ADI983116 ANE983116 AXA983116 BGW983116 BQS983116 CAO983116 CKK983116 CUG983116 DEC983116 DNY983116 DXU983116 EHQ983116 ERM983116 FBI983116 FLE983116 FVA983116 GEW983116 GOS983116 GYO983116 HIK983116 HSG983116 ICC983116 ILY983116 IVU983116 JFQ983116 JPM983116 JZI983116 KJE983116 KTA983116 LCW983116 LMS983116 LWO983116 MGK983116 MQG983116 NAC983116 NJY983116 NTU983116 ODQ983116 ONM983116 OXI983116 PHE983116 PRA983116 QAW983116 QKS983116 QUO983116 REK983116 ROG983116 RYC983116 SHY983116 SRU983116 TBQ983116 TLM983116 TVI983116 UFE983116 UPA983116 UYW983116 VIS983116 VSO983116 WCK983116 WMG983116"/>
    <dataValidation allowBlank="1" showInputMessage="1" showErrorMessage="1" promptTitle="【注意】" prompt="賃金が全体の５０%以上となるよう設定してください。_x000a_（下の「※賃金の割合」参照）" sqref="WVZ983116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J65612 JK65612 TG65612 ADC65612 AMY65612 AWU65612 BGQ65612 BQM65612 CAI65612 CKE65612 CUA65612 DDW65612 DNS65612 DXO65612 EHK65612 ERG65612 FBC65612 FKY65612 FUU65612 GEQ65612 GOM65612 GYI65612 HIE65612 HSA65612 IBW65612 ILS65612 IVO65612 JFK65612 JPG65612 JZC65612 KIY65612 KSU65612 LCQ65612 LMM65612 LWI65612 MGE65612 MQA65612 MZW65612 NJS65612 NTO65612 ODK65612 ONG65612 OXC65612 PGY65612 PQU65612 QAQ65612 QKM65612 QUI65612 REE65612 ROA65612 RXW65612 SHS65612 SRO65612 TBK65612 TLG65612 TVC65612 UEY65612 UOU65612 UYQ65612 VIM65612 VSI65612 WCE65612 WMA65612 WVW65612 J131148 JK131148 TG131148 ADC131148 AMY131148 AWU131148 BGQ131148 BQM131148 CAI131148 CKE131148 CUA131148 DDW131148 DNS131148 DXO131148 EHK131148 ERG131148 FBC131148 FKY131148 FUU131148 GEQ131148 GOM131148 GYI131148 HIE131148 HSA131148 IBW131148 ILS131148 IVO131148 JFK131148 JPG131148 JZC131148 KIY131148 KSU131148 LCQ131148 LMM131148 LWI131148 MGE131148 MQA131148 MZW131148 NJS131148 NTO131148 ODK131148 ONG131148 OXC131148 PGY131148 PQU131148 QAQ131148 QKM131148 QUI131148 REE131148 ROA131148 RXW131148 SHS131148 SRO131148 TBK131148 TLG131148 TVC131148 UEY131148 UOU131148 UYQ131148 VIM131148 VSI131148 WCE131148 WMA131148 WVW131148 J196684 JK196684 TG196684 ADC196684 AMY196684 AWU196684 BGQ196684 BQM196684 CAI196684 CKE196684 CUA196684 DDW196684 DNS196684 DXO196684 EHK196684 ERG196684 FBC196684 FKY196684 FUU196684 GEQ196684 GOM196684 GYI196684 HIE196684 HSA196684 IBW196684 ILS196684 IVO196684 JFK196684 JPG196684 JZC196684 KIY196684 KSU196684 LCQ196684 LMM196684 LWI196684 MGE196684 MQA196684 MZW196684 NJS196684 NTO196684 ODK196684 ONG196684 OXC196684 PGY196684 PQU196684 QAQ196684 QKM196684 QUI196684 REE196684 ROA196684 RXW196684 SHS196684 SRO196684 TBK196684 TLG196684 TVC196684 UEY196684 UOU196684 UYQ196684 VIM196684 VSI196684 WCE196684 WMA196684 WVW196684 J262220 JK262220 TG262220 ADC262220 AMY262220 AWU262220 BGQ262220 BQM262220 CAI262220 CKE262220 CUA262220 DDW262220 DNS262220 DXO262220 EHK262220 ERG262220 FBC262220 FKY262220 FUU262220 GEQ262220 GOM262220 GYI262220 HIE262220 HSA262220 IBW262220 ILS262220 IVO262220 JFK262220 JPG262220 JZC262220 KIY262220 KSU262220 LCQ262220 LMM262220 LWI262220 MGE262220 MQA262220 MZW262220 NJS262220 NTO262220 ODK262220 ONG262220 OXC262220 PGY262220 PQU262220 QAQ262220 QKM262220 QUI262220 REE262220 ROA262220 RXW262220 SHS262220 SRO262220 TBK262220 TLG262220 TVC262220 UEY262220 UOU262220 UYQ262220 VIM262220 VSI262220 WCE262220 WMA262220 WVW262220 J327756 JK327756 TG327756 ADC327756 AMY327756 AWU327756 BGQ327756 BQM327756 CAI327756 CKE327756 CUA327756 DDW327756 DNS327756 DXO327756 EHK327756 ERG327756 FBC327756 FKY327756 FUU327756 GEQ327756 GOM327756 GYI327756 HIE327756 HSA327756 IBW327756 ILS327756 IVO327756 JFK327756 JPG327756 JZC327756 KIY327756 KSU327756 LCQ327756 LMM327756 LWI327756 MGE327756 MQA327756 MZW327756 NJS327756 NTO327756 ODK327756 ONG327756 OXC327756 PGY327756 PQU327756 QAQ327756 QKM327756 QUI327756 REE327756 ROA327756 RXW327756 SHS327756 SRO327756 TBK327756 TLG327756 TVC327756 UEY327756 UOU327756 UYQ327756 VIM327756 VSI327756 WCE327756 WMA327756 WVW327756 J393292 JK393292 TG393292 ADC393292 AMY393292 AWU393292 BGQ393292 BQM393292 CAI393292 CKE393292 CUA393292 DDW393292 DNS393292 DXO393292 EHK393292 ERG393292 FBC393292 FKY393292 FUU393292 GEQ393292 GOM393292 GYI393292 HIE393292 HSA393292 IBW393292 ILS393292 IVO393292 JFK393292 JPG393292 JZC393292 KIY393292 KSU393292 LCQ393292 LMM393292 LWI393292 MGE393292 MQA393292 MZW393292 NJS393292 NTO393292 ODK393292 ONG393292 OXC393292 PGY393292 PQU393292 QAQ393292 QKM393292 QUI393292 REE393292 ROA393292 RXW393292 SHS393292 SRO393292 TBK393292 TLG393292 TVC393292 UEY393292 UOU393292 UYQ393292 VIM393292 VSI393292 WCE393292 WMA393292 WVW393292 J458828 JK458828 TG458828 ADC458828 AMY458828 AWU458828 BGQ458828 BQM458828 CAI458828 CKE458828 CUA458828 DDW458828 DNS458828 DXO458828 EHK458828 ERG458828 FBC458828 FKY458828 FUU458828 GEQ458828 GOM458828 GYI458828 HIE458828 HSA458828 IBW458828 ILS458828 IVO458828 JFK458828 JPG458828 JZC458828 KIY458828 KSU458828 LCQ458828 LMM458828 LWI458828 MGE458828 MQA458828 MZW458828 NJS458828 NTO458828 ODK458828 ONG458828 OXC458828 PGY458828 PQU458828 QAQ458828 QKM458828 QUI458828 REE458828 ROA458828 RXW458828 SHS458828 SRO458828 TBK458828 TLG458828 TVC458828 UEY458828 UOU458828 UYQ458828 VIM458828 VSI458828 WCE458828 WMA458828 WVW458828 J524364 JK524364 TG524364 ADC524364 AMY524364 AWU524364 BGQ524364 BQM524364 CAI524364 CKE524364 CUA524364 DDW524364 DNS524364 DXO524364 EHK524364 ERG524364 FBC524364 FKY524364 FUU524364 GEQ524364 GOM524364 GYI524364 HIE524364 HSA524364 IBW524364 ILS524364 IVO524364 JFK524364 JPG524364 JZC524364 KIY524364 KSU524364 LCQ524364 LMM524364 LWI524364 MGE524364 MQA524364 MZW524364 NJS524364 NTO524364 ODK524364 ONG524364 OXC524364 PGY524364 PQU524364 QAQ524364 QKM524364 QUI524364 REE524364 ROA524364 RXW524364 SHS524364 SRO524364 TBK524364 TLG524364 TVC524364 UEY524364 UOU524364 UYQ524364 VIM524364 VSI524364 WCE524364 WMA524364 WVW524364 J589900 JK589900 TG589900 ADC589900 AMY589900 AWU589900 BGQ589900 BQM589900 CAI589900 CKE589900 CUA589900 DDW589900 DNS589900 DXO589900 EHK589900 ERG589900 FBC589900 FKY589900 FUU589900 GEQ589900 GOM589900 GYI589900 HIE589900 HSA589900 IBW589900 ILS589900 IVO589900 JFK589900 JPG589900 JZC589900 KIY589900 KSU589900 LCQ589900 LMM589900 LWI589900 MGE589900 MQA589900 MZW589900 NJS589900 NTO589900 ODK589900 ONG589900 OXC589900 PGY589900 PQU589900 QAQ589900 QKM589900 QUI589900 REE589900 ROA589900 RXW589900 SHS589900 SRO589900 TBK589900 TLG589900 TVC589900 UEY589900 UOU589900 UYQ589900 VIM589900 VSI589900 WCE589900 WMA589900 WVW589900 J655436 JK655436 TG655436 ADC655436 AMY655436 AWU655436 BGQ655436 BQM655436 CAI655436 CKE655436 CUA655436 DDW655436 DNS655436 DXO655436 EHK655436 ERG655436 FBC655436 FKY655436 FUU655436 GEQ655436 GOM655436 GYI655436 HIE655436 HSA655436 IBW655436 ILS655436 IVO655436 JFK655436 JPG655436 JZC655436 KIY655436 KSU655436 LCQ655436 LMM655436 LWI655436 MGE655436 MQA655436 MZW655436 NJS655436 NTO655436 ODK655436 ONG655436 OXC655436 PGY655436 PQU655436 QAQ655436 QKM655436 QUI655436 REE655436 ROA655436 RXW655436 SHS655436 SRO655436 TBK655436 TLG655436 TVC655436 UEY655436 UOU655436 UYQ655436 VIM655436 VSI655436 WCE655436 WMA655436 WVW655436 J720972 JK720972 TG720972 ADC720972 AMY720972 AWU720972 BGQ720972 BQM720972 CAI720972 CKE720972 CUA720972 DDW720972 DNS720972 DXO720972 EHK720972 ERG720972 FBC720972 FKY720972 FUU720972 GEQ720972 GOM720972 GYI720972 HIE720972 HSA720972 IBW720972 ILS720972 IVO720972 JFK720972 JPG720972 JZC720972 KIY720972 KSU720972 LCQ720972 LMM720972 LWI720972 MGE720972 MQA720972 MZW720972 NJS720972 NTO720972 ODK720972 ONG720972 OXC720972 PGY720972 PQU720972 QAQ720972 QKM720972 QUI720972 REE720972 ROA720972 RXW720972 SHS720972 SRO720972 TBK720972 TLG720972 TVC720972 UEY720972 UOU720972 UYQ720972 VIM720972 VSI720972 WCE720972 WMA720972 WVW720972 J786508 JK786508 TG786508 ADC786508 AMY786508 AWU786508 BGQ786508 BQM786508 CAI786508 CKE786508 CUA786508 DDW786508 DNS786508 DXO786508 EHK786508 ERG786508 FBC786508 FKY786508 FUU786508 GEQ786508 GOM786508 GYI786508 HIE786508 HSA786508 IBW786508 ILS786508 IVO786508 JFK786508 JPG786508 JZC786508 KIY786508 KSU786508 LCQ786508 LMM786508 LWI786508 MGE786508 MQA786508 MZW786508 NJS786508 NTO786508 ODK786508 ONG786508 OXC786508 PGY786508 PQU786508 QAQ786508 QKM786508 QUI786508 REE786508 ROA786508 RXW786508 SHS786508 SRO786508 TBK786508 TLG786508 TVC786508 UEY786508 UOU786508 UYQ786508 VIM786508 VSI786508 WCE786508 WMA786508 WVW786508 J852044 JK852044 TG852044 ADC852044 AMY852044 AWU852044 BGQ852044 BQM852044 CAI852044 CKE852044 CUA852044 DDW852044 DNS852044 DXO852044 EHK852044 ERG852044 FBC852044 FKY852044 FUU852044 GEQ852044 GOM852044 GYI852044 HIE852044 HSA852044 IBW852044 ILS852044 IVO852044 JFK852044 JPG852044 JZC852044 KIY852044 KSU852044 LCQ852044 LMM852044 LWI852044 MGE852044 MQA852044 MZW852044 NJS852044 NTO852044 ODK852044 ONG852044 OXC852044 PGY852044 PQU852044 QAQ852044 QKM852044 QUI852044 REE852044 ROA852044 RXW852044 SHS852044 SRO852044 TBK852044 TLG852044 TVC852044 UEY852044 UOU852044 UYQ852044 VIM852044 VSI852044 WCE852044 WMA852044 WVW852044 J917580 JK917580 TG917580 ADC917580 AMY917580 AWU917580 BGQ917580 BQM917580 CAI917580 CKE917580 CUA917580 DDW917580 DNS917580 DXO917580 EHK917580 ERG917580 FBC917580 FKY917580 FUU917580 GEQ917580 GOM917580 GYI917580 HIE917580 HSA917580 IBW917580 ILS917580 IVO917580 JFK917580 JPG917580 JZC917580 KIY917580 KSU917580 LCQ917580 LMM917580 LWI917580 MGE917580 MQA917580 MZW917580 NJS917580 NTO917580 ODK917580 ONG917580 OXC917580 PGY917580 PQU917580 QAQ917580 QKM917580 QUI917580 REE917580 ROA917580 RXW917580 SHS917580 SRO917580 TBK917580 TLG917580 TVC917580 UEY917580 UOU917580 UYQ917580 VIM917580 VSI917580 WCE917580 WMA917580 WVW917580 J983116 JK983116 TG983116 ADC983116 AMY983116 AWU983116 BGQ983116 BQM983116 CAI983116 CKE983116 CUA983116 DDW983116 DNS983116 DXO983116 EHK983116 ERG983116 FBC983116 FKY983116 FUU983116 GEQ983116 GOM983116 GYI983116 HIE983116 HSA983116 IBW983116 ILS983116 IVO983116 JFK983116 JPG983116 JZC983116 KIY983116 KSU983116 LCQ983116 LMM983116 LWI983116 MGE983116 MQA983116 MZW983116 NJS983116 NTO983116 ODK983116 ONG983116 OXC983116 PGY983116 PQU983116 QAQ983116 QKM983116 QUI983116 REE983116 ROA983116 RXW983116 SHS983116 SRO983116 TBK983116 TLG983116 TVC983116 UEY983116 UOU983116 UYQ983116 VIM983116 VSI983116 WCE983116 WMA983116 WVW983116 WMD983116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O65612:P65612 JN65612 TJ65612 ADF65612 ANB65612 AWX65612 BGT65612 BQP65612 CAL65612 CKH65612 CUD65612 DDZ65612 DNV65612 DXR65612 EHN65612 ERJ65612 FBF65612 FLB65612 FUX65612 GET65612 GOP65612 GYL65612 HIH65612 HSD65612 IBZ65612 ILV65612 IVR65612 JFN65612 JPJ65612 JZF65612 KJB65612 KSX65612 LCT65612 LMP65612 LWL65612 MGH65612 MQD65612 MZZ65612 NJV65612 NTR65612 ODN65612 ONJ65612 OXF65612 PHB65612 PQX65612 QAT65612 QKP65612 QUL65612 REH65612 ROD65612 RXZ65612 SHV65612 SRR65612 TBN65612 TLJ65612 TVF65612 UFB65612 UOX65612 UYT65612 VIP65612 VSL65612 WCH65612 WMD65612 WVZ65612 O131148:P131148 JN131148 TJ131148 ADF131148 ANB131148 AWX131148 BGT131148 BQP131148 CAL131148 CKH131148 CUD131148 DDZ131148 DNV131148 DXR131148 EHN131148 ERJ131148 FBF131148 FLB131148 FUX131148 GET131148 GOP131148 GYL131148 HIH131148 HSD131148 IBZ131148 ILV131148 IVR131148 JFN131148 JPJ131148 JZF131148 KJB131148 KSX131148 LCT131148 LMP131148 LWL131148 MGH131148 MQD131148 MZZ131148 NJV131148 NTR131148 ODN131148 ONJ131148 OXF131148 PHB131148 PQX131148 QAT131148 QKP131148 QUL131148 REH131148 ROD131148 RXZ131148 SHV131148 SRR131148 TBN131148 TLJ131148 TVF131148 UFB131148 UOX131148 UYT131148 VIP131148 VSL131148 WCH131148 WMD131148 WVZ131148 O196684:P196684 JN196684 TJ196684 ADF196684 ANB196684 AWX196684 BGT196684 BQP196684 CAL196684 CKH196684 CUD196684 DDZ196684 DNV196684 DXR196684 EHN196684 ERJ196684 FBF196684 FLB196684 FUX196684 GET196684 GOP196684 GYL196684 HIH196684 HSD196684 IBZ196684 ILV196684 IVR196684 JFN196684 JPJ196684 JZF196684 KJB196684 KSX196684 LCT196684 LMP196684 LWL196684 MGH196684 MQD196684 MZZ196684 NJV196684 NTR196684 ODN196684 ONJ196684 OXF196684 PHB196684 PQX196684 QAT196684 QKP196684 QUL196684 REH196684 ROD196684 RXZ196684 SHV196684 SRR196684 TBN196684 TLJ196684 TVF196684 UFB196684 UOX196684 UYT196684 VIP196684 VSL196684 WCH196684 WMD196684 WVZ196684 O262220:P262220 JN262220 TJ262220 ADF262220 ANB262220 AWX262220 BGT262220 BQP262220 CAL262220 CKH262220 CUD262220 DDZ262220 DNV262220 DXR262220 EHN262220 ERJ262220 FBF262220 FLB262220 FUX262220 GET262220 GOP262220 GYL262220 HIH262220 HSD262220 IBZ262220 ILV262220 IVR262220 JFN262220 JPJ262220 JZF262220 KJB262220 KSX262220 LCT262220 LMP262220 LWL262220 MGH262220 MQD262220 MZZ262220 NJV262220 NTR262220 ODN262220 ONJ262220 OXF262220 PHB262220 PQX262220 QAT262220 QKP262220 QUL262220 REH262220 ROD262220 RXZ262220 SHV262220 SRR262220 TBN262220 TLJ262220 TVF262220 UFB262220 UOX262220 UYT262220 VIP262220 VSL262220 WCH262220 WMD262220 WVZ262220 O327756:P327756 JN327756 TJ327756 ADF327756 ANB327756 AWX327756 BGT327756 BQP327756 CAL327756 CKH327756 CUD327756 DDZ327756 DNV327756 DXR327756 EHN327756 ERJ327756 FBF327756 FLB327756 FUX327756 GET327756 GOP327756 GYL327756 HIH327756 HSD327756 IBZ327756 ILV327756 IVR327756 JFN327756 JPJ327756 JZF327756 KJB327756 KSX327756 LCT327756 LMP327756 LWL327756 MGH327756 MQD327756 MZZ327756 NJV327756 NTR327756 ODN327756 ONJ327756 OXF327756 PHB327756 PQX327756 QAT327756 QKP327756 QUL327756 REH327756 ROD327756 RXZ327756 SHV327756 SRR327756 TBN327756 TLJ327756 TVF327756 UFB327756 UOX327756 UYT327756 VIP327756 VSL327756 WCH327756 WMD327756 WVZ327756 O393292:P393292 JN393292 TJ393292 ADF393292 ANB393292 AWX393292 BGT393292 BQP393292 CAL393292 CKH393292 CUD393292 DDZ393292 DNV393292 DXR393292 EHN393292 ERJ393292 FBF393292 FLB393292 FUX393292 GET393292 GOP393292 GYL393292 HIH393292 HSD393292 IBZ393292 ILV393292 IVR393292 JFN393292 JPJ393292 JZF393292 KJB393292 KSX393292 LCT393292 LMP393292 LWL393292 MGH393292 MQD393292 MZZ393292 NJV393292 NTR393292 ODN393292 ONJ393292 OXF393292 PHB393292 PQX393292 QAT393292 QKP393292 QUL393292 REH393292 ROD393292 RXZ393292 SHV393292 SRR393292 TBN393292 TLJ393292 TVF393292 UFB393292 UOX393292 UYT393292 VIP393292 VSL393292 WCH393292 WMD393292 WVZ393292 O458828:P458828 JN458828 TJ458828 ADF458828 ANB458828 AWX458828 BGT458828 BQP458828 CAL458828 CKH458828 CUD458828 DDZ458828 DNV458828 DXR458828 EHN458828 ERJ458828 FBF458828 FLB458828 FUX458828 GET458828 GOP458828 GYL458828 HIH458828 HSD458828 IBZ458828 ILV458828 IVR458828 JFN458828 JPJ458828 JZF458828 KJB458828 KSX458828 LCT458828 LMP458828 LWL458828 MGH458828 MQD458828 MZZ458828 NJV458828 NTR458828 ODN458828 ONJ458828 OXF458828 PHB458828 PQX458828 QAT458828 QKP458828 QUL458828 REH458828 ROD458828 RXZ458828 SHV458828 SRR458828 TBN458828 TLJ458828 TVF458828 UFB458828 UOX458828 UYT458828 VIP458828 VSL458828 WCH458828 WMD458828 WVZ458828 O524364:P524364 JN524364 TJ524364 ADF524364 ANB524364 AWX524364 BGT524364 BQP524364 CAL524364 CKH524364 CUD524364 DDZ524364 DNV524364 DXR524364 EHN524364 ERJ524364 FBF524364 FLB524364 FUX524364 GET524364 GOP524364 GYL524364 HIH524364 HSD524364 IBZ524364 ILV524364 IVR524364 JFN524364 JPJ524364 JZF524364 KJB524364 KSX524364 LCT524364 LMP524364 LWL524364 MGH524364 MQD524364 MZZ524364 NJV524364 NTR524364 ODN524364 ONJ524364 OXF524364 PHB524364 PQX524364 QAT524364 QKP524364 QUL524364 REH524364 ROD524364 RXZ524364 SHV524364 SRR524364 TBN524364 TLJ524364 TVF524364 UFB524364 UOX524364 UYT524364 VIP524364 VSL524364 WCH524364 WMD524364 WVZ524364 O589900:P589900 JN589900 TJ589900 ADF589900 ANB589900 AWX589900 BGT589900 BQP589900 CAL589900 CKH589900 CUD589900 DDZ589900 DNV589900 DXR589900 EHN589900 ERJ589900 FBF589900 FLB589900 FUX589900 GET589900 GOP589900 GYL589900 HIH589900 HSD589900 IBZ589900 ILV589900 IVR589900 JFN589900 JPJ589900 JZF589900 KJB589900 KSX589900 LCT589900 LMP589900 LWL589900 MGH589900 MQD589900 MZZ589900 NJV589900 NTR589900 ODN589900 ONJ589900 OXF589900 PHB589900 PQX589900 QAT589900 QKP589900 QUL589900 REH589900 ROD589900 RXZ589900 SHV589900 SRR589900 TBN589900 TLJ589900 TVF589900 UFB589900 UOX589900 UYT589900 VIP589900 VSL589900 WCH589900 WMD589900 WVZ589900 O655436:P655436 JN655436 TJ655436 ADF655436 ANB655436 AWX655436 BGT655436 BQP655436 CAL655436 CKH655436 CUD655436 DDZ655436 DNV655436 DXR655436 EHN655436 ERJ655436 FBF655436 FLB655436 FUX655436 GET655436 GOP655436 GYL655436 HIH655436 HSD655436 IBZ655436 ILV655436 IVR655436 JFN655436 JPJ655436 JZF655436 KJB655436 KSX655436 LCT655436 LMP655436 LWL655436 MGH655436 MQD655436 MZZ655436 NJV655436 NTR655436 ODN655436 ONJ655436 OXF655436 PHB655436 PQX655436 QAT655436 QKP655436 QUL655436 REH655436 ROD655436 RXZ655436 SHV655436 SRR655436 TBN655436 TLJ655436 TVF655436 UFB655436 UOX655436 UYT655436 VIP655436 VSL655436 WCH655436 WMD655436 WVZ655436 O720972:P720972 JN720972 TJ720972 ADF720972 ANB720972 AWX720972 BGT720972 BQP720972 CAL720972 CKH720972 CUD720972 DDZ720972 DNV720972 DXR720972 EHN720972 ERJ720972 FBF720972 FLB720972 FUX720972 GET720972 GOP720972 GYL720972 HIH720972 HSD720972 IBZ720972 ILV720972 IVR720972 JFN720972 JPJ720972 JZF720972 KJB720972 KSX720972 LCT720972 LMP720972 LWL720972 MGH720972 MQD720972 MZZ720972 NJV720972 NTR720972 ODN720972 ONJ720972 OXF720972 PHB720972 PQX720972 QAT720972 QKP720972 QUL720972 REH720972 ROD720972 RXZ720972 SHV720972 SRR720972 TBN720972 TLJ720972 TVF720972 UFB720972 UOX720972 UYT720972 VIP720972 VSL720972 WCH720972 WMD720972 WVZ720972 O786508:P786508 JN786508 TJ786508 ADF786508 ANB786508 AWX786508 BGT786508 BQP786508 CAL786508 CKH786508 CUD786508 DDZ786508 DNV786508 DXR786508 EHN786508 ERJ786508 FBF786508 FLB786508 FUX786508 GET786508 GOP786508 GYL786508 HIH786508 HSD786508 IBZ786508 ILV786508 IVR786508 JFN786508 JPJ786508 JZF786508 KJB786508 KSX786508 LCT786508 LMP786508 LWL786508 MGH786508 MQD786508 MZZ786508 NJV786508 NTR786508 ODN786508 ONJ786508 OXF786508 PHB786508 PQX786508 QAT786508 QKP786508 QUL786508 REH786508 ROD786508 RXZ786508 SHV786508 SRR786508 TBN786508 TLJ786508 TVF786508 UFB786508 UOX786508 UYT786508 VIP786508 VSL786508 WCH786508 WMD786508 WVZ786508 O852044:P852044 JN852044 TJ852044 ADF852044 ANB852044 AWX852044 BGT852044 BQP852044 CAL852044 CKH852044 CUD852044 DDZ852044 DNV852044 DXR852044 EHN852044 ERJ852044 FBF852044 FLB852044 FUX852044 GET852044 GOP852044 GYL852044 HIH852044 HSD852044 IBZ852044 ILV852044 IVR852044 JFN852044 JPJ852044 JZF852044 KJB852044 KSX852044 LCT852044 LMP852044 LWL852044 MGH852044 MQD852044 MZZ852044 NJV852044 NTR852044 ODN852044 ONJ852044 OXF852044 PHB852044 PQX852044 QAT852044 QKP852044 QUL852044 REH852044 ROD852044 RXZ852044 SHV852044 SRR852044 TBN852044 TLJ852044 TVF852044 UFB852044 UOX852044 UYT852044 VIP852044 VSL852044 WCH852044 WMD852044 WVZ852044 O917580:P917580 JN917580 TJ917580 ADF917580 ANB917580 AWX917580 BGT917580 BQP917580 CAL917580 CKH917580 CUD917580 DDZ917580 DNV917580 DXR917580 EHN917580 ERJ917580 FBF917580 FLB917580 FUX917580 GET917580 GOP917580 GYL917580 HIH917580 HSD917580 IBZ917580 ILV917580 IVR917580 JFN917580 JPJ917580 JZF917580 KJB917580 KSX917580 LCT917580 LMP917580 LWL917580 MGH917580 MQD917580 MZZ917580 NJV917580 NTR917580 ODN917580 ONJ917580 OXF917580 PHB917580 PQX917580 QAT917580 QKP917580 QUL917580 REH917580 ROD917580 RXZ917580 SHV917580 SRR917580 TBN917580 TLJ917580 TVF917580 UFB917580 UOX917580 UYT917580 VIP917580 VSL917580 WCH917580 WMD917580 WVZ917580 O983116:P983116 JN983116 TJ983116 ADF983116 ANB983116 AWX983116 BGT983116 BQP983116 CAL983116 CKH983116 CUD983116 DDZ983116 DNV983116 DXR983116 EHN983116 ERJ983116 FBF983116 FLB983116 FUX983116 GET983116 GOP983116 GYL983116 HIH983116 HSD983116 IBZ983116 ILV983116 IVR983116 JFN983116 JPJ983116 JZF983116 KJB983116 KSX983116 LCT983116 LMP983116 LWL983116 MGH983116 MQD983116 MZZ983116 NJV983116 NTR983116 ODN983116 ONJ983116 OXF983116 PHB983116 PQX983116 QAT983116 QKP983116 QUL983116 REH983116 ROD983116 RXZ983116 SHV983116 SRR983116 TBN983116 TLJ983116 TVF983116 UFB983116 UOX983116 UYT983116 VIP983116 VSL983116 WCH983116"/>
    <dataValidation allowBlank="1" showInputMessage="1" showErrorMessage="1" prompt="※免税事業者は税込額、課税事業者は税抜額となります。" sqref="X31"/>
    <dataValidation type="list" allowBlank="1" showInputMessage="1" showErrorMessage="1" sqref="G7 O21:Q21 J19:M19 J21:M21 J23:M23 O19:Q19 S19:U19 S21:U21">
      <formula1>"5,6,7,8,9,10,11,12,1"</formula1>
    </dataValidation>
    <dataValidation type="list" allowBlank="1" showInputMessage="1" showErrorMessage="1" sqref="S16 Y16">
      <formula1>"〇,×"</formula1>
    </dataValidation>
    <dataValidation type="list" allowBlank="1" showInputMessage="1" showErrorMessage="1" sqref="J28:P28">
      <formula1>"実務者研修（有資格者）,介護職員初任者研修（無資格者）,生活援助従事者研修（無資格者）"</formula1>
    </dataValidation>
    <dataValidation allowBlank="1" showInputMessage="1" showErrorMessage="1" prompt="数式の入ったセル（黄緑）には入力できません。" sqref="X19:X24"/>
    <dataValidation type="list" allowBlank="1" showInputMessage="1" showErrorMessage="1" sqref="K96:N115">
      <formula1>"令和3年4月,令和3年5月,令和3年6月,令和3年7月,令和3年8月,令和3年9月,令和3年10月"</formula1>
    </dataValidation>
  </dataValidations>
  <pageMargins left="0.31496062992125984" right="0.11811023622047245" top="0.35433070866141736" bottom="0.35433070866141736" header="0.31496062992125984" footer="0.31496062992125984"/>
  <pageSetup paperSize="9" scale="66" fitToHeight="0" orientation="portrait" cellComments="asDisplayed" r:id="rId1"/>
  <headerFooter alignWithMargins="0"/>
  <rowBreaks count="2" manualBreakCount="2">
    <brk id="46" max="25" man="1"/>
    <brk id="8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Group Box 1">
              <controlPr defaultSize="0" autoFill="0" autoPict="0">
                <anchor moveWithCells="1">
                  <from>
                    <xdr:col>7</xdr:col>
                    <xdr:colOff>66675</xdr:colOff>
                    <xdr:row>16</xdr:row>
                    <xdr:rowOff>9525</xdr:rowOff>
                  </from>
                  <to>
                    <xdr:col>7</xdr:col>
                    <xdr:colOff>504825</xdr:colOff>
                    <xdr:row>18</xdr:row>
                    <xdr:rowOff>200025</xdr:rowOff>
                  </to>
                </anchor>
              </controlPr>
            </control>
          </mc:Choice>
        </mc:AlternateContent>
        <mc:AlternateContent xmlns:mc="http://schemas.openxmlformats.org/markup-compatibility/2006">
          <mc:Choice Requires="x14">
            <control shapeId="49154" r:id="rId5" name="Group Box 2">
              <controlPr defaultSize="0" autoFill="0" autoPict="0">
                <anchor moveWithCells="1">
                  <from>
                    <xdr:col>6</xdr:col>
                    <xdr:colOff>0</xdr:colOff>
                    <xdr:row>92</xdr:row>
                    <xdr:rowOff>0</xdr:rowOff>
                  </from>
                  <to>
                    <xdr:col>6</xdr:col>
                    <xdr:colOff>476250</xdr:colOff>
                    <xdr:row>93</xdr:row>
                    <xdr:rowOff>47625</xdr:rowOff>
                  </to>
                </anchor>
              </controlPr>
            </control>
          </mc:Choice>
        </mc:AlternateContent>
        <mc:AlternateContent xmlns:mc="http://schemas.openxmlformats.org/markup-compatibility/2006">
          <mc:Choice Requires="x14">
            <control shapeId="49155" r:id="rId6" name="Group Box 3">
              <controlPr defaultSize="0" autoFill="0" autoPict="0">
                <anchor moveWithCells="1">
                  <from>
                    <xdr:col>6</xdr:col>
                    <xdr:colOff>0</xdr:colOff>
                    <xdr:row>92</xdr:row>
                    <xdr:rowOff>0</xdr:rowOff>
                  </from>
                  <to>
                    <xdr:col>6</xdr:col>
                    <xdr:colOff>476250</xdr:colOff>
                    <xdr:row>93</xdr:row>
                    <xdr:rowOff>47625</xdr:rowOff>
                  </to>
                </anchor>
              </controlPr>
            </control>
          </mc:Choice>
        </mc:AlternateContent>
        <mc:AlternateContent xmlns:mc="http://schemas.openxmlformats.org/markup-compatibility/2006">
          <mc:Choice Requires="x14">
            <control shapeId="49156" r:id="rId7" name="Group Box 4">
              <controlPr defaultSize="0" autoFill="0" autoPict="0">
                <anchor moveWithCells="1">
                  <from>
                    <xdr:col>7</xdr:col>
                    <xdr:colOff>66675</xdr:colOff>
                    <xdr:row>23</xdr:row>
                    <xdr:rowOff>9525</xdr:rowOff>
                  </from>
                  <to>
                    <xdr:col>7</xdr:col>
                    <xdr:colOff>504825</xdr:colOff>
                    <xdr:row>25</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 operator="containsText" id="{78B9B126-1485-40C3-BC44-E995E5713B23}">
            <xm:f>NOT(ISERROR(SEARCH($AA$12,AB10)))</xm:f>
            <xm:f>$AA$12</xm:f>
            <x14:dxf>
              <font>
                <color rgb="FFFF0000"/>
              </font>
              <fill>
                <patternFill>
                  <bgColor theme="5" tint="0.39994506668294322"/>
                </patternFill>
              </fill>
            </x14:dxf>
          </x14:cfRule>
          <xm:sqref>AB10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112"/>
  <sheetViews>
    <sheetView showWhiteSpace="0" view="pageBreakPreview" zoomScaleNormal="100" zoomScaleSheetLayoutView="100" workbookViewId="0">
      <selection activeCell="U47" sqref="U47"/>
    </sheetView>
  </sheetViews>
  <sheetFormatPr defaultColWidth="9" defaultRowHeight="13.5"/>
  <cols>
    <col min="1" max="1" width="2.375" style="23" customWidth="1"/>
    <col min="2" max="2" width="8.25" style="48" customWidth="1"/>
    <col min="3" max="3" width="14.625" style="48" customWidth="1"/>
    <col min="4" max="4" width="8.875" style="48" customWidth="1"/>
    <col min="5" max="5" width="2.875" style="48" customWidth="1"/>
    <col min="6" max="6" width="6.625" style="118" customWidth="1"/>
    <col min="7" max="7" width="4.75" style="118" customWidth="1"/>
    <col min="8" max="9" width="3.625" style="118" customWidth="1"/>
    <col min="10" max="10" width="4.5" style="118" customWidth="1"/>
    <col min="11" max="11" width="6.625" style="118" customWidth="1"/>
    <col min="12" max="12" width="5.5" style="118" customWidth="1"/>
    <col min="13" max="13" width="6.625" style="10" customWidth="1"/>
    <col min="14" max="14" width="5.5" style="10" customWidth="1"/>
    <col min="15" max="15" width="6.625" style="23" customWidth="1"/>
    <col min="16" max="16" width="5.375" style="23" customWidth="1"/>
    <col min="17" max="17" width="6.625" style="23" customWidth="1"/>
    <col min="18" max="18" width="5.375" style="23" customWidth="1"/>
    <col min="19" max="19" width="3.25" style="10" customWidth="1"/>
    <col min="20" max="20" width="14.625" style="48" customWidth="1"/>
    <col min="21" max="21" width="6.625" style="48" customWidth="1"/>
    <col min="22" max="22" width="2.625" style="48" customWidth="1"/>
    <col min="23" max="23" width="12.5" style="48" customWidth="1"/>
    <col min="24" max="16384" width="9" style="48"/>
  </cols>
  <sheetData>
    <row r="1" spans="1:26" ht="18" customHeight="1">
      <c r="B1" s="180"/>
      <c r="C1" s="180"/>
      <c r="D1" s="180"/>
      <c r="E1" s="180"/>
      <c r="U1" s="11" t="s">
        <v>86</v>
      </c>
      <c r="Z1" s="48" t="s">
        <v>30</v>
      </c>
    </row>
    <row r="2" spans="1:26" ht="18" customHeight="1">
      <c r="A2" s="13" t="s">
        <v>0</v>
      </c>
      <c r="B2" s="23"/>
      <c r="C2" s="23"/>
      <c r="D2" s="23"/>
      <c r="E2" s="23"/>
      <c r="O2" s="656" t="s">
        <v>181</v>
      </c>
      <c r="P2" s="656"/>
      <c r="Q2" s="323"/>
      <c r="R2" s="323"/>
      <c r="S2" s="323"/>
      <c r="T2" s="323"/>
      <c r="U2" s="23"/>
      <c r="V2" s="23"/>
      <c r="Y2" s="119"/>
    </row>
    <row r="3" spans="1:26" ht="18" customHeight="1">
      <c r="B3" s="23"/>
      <c r="C3" s="23"/>
      <c r="D3" s="23"/>
      <c r="E3" s="23"/>
      <c r="K3" s="14" t="s">
        <v>1</v>
      </c>
      <c r="L3" s="14"/>
      <c r="M3" s="15" t="s">
        <v>2</v>
      </c>
      <c r="N3" s="15"/>
      <c r="O3" s="657" t="s">
        <v>182</v>
      </c>
      <c r="P3" s="657"/>
      <c r="Q3" s="657"/>
      <c r="R3" s="657"/>
      <c r="S3" s="657"/>
      <c r="T3" s="657"/>
      <c r="W3" s="201"/>
    </row>
    <row r="4" spans="1:26" ht="18" customHeight="1">
      <c r="B4" s="23"/>
      <c r="C4" s="23"/>
      <c r="D4" s="23"/>
      <c r="E4" s="23"/>
      <c r="K4" s="10"/>
      <c r="L4" s="10"/>
      <c r="M4" s="16" t="s">
        <v>3</v>
      </c>
      <c r="N4" s="16"/>
      <c r="O4" s="658" t="s">
        <v>183</v>
      </c>
      <c r="P4" s="658"/>
      <c r="Q4" s="658"/>
      <c r="R4" s="658"/>
      <c r="S4" s="658"/>
      <c r="T4" s="658"/>
    </row>
    <row r="5" spans="1:26" ht="18" customHeight="1">
      <c r="B5" s="23"/>
      <c r="C5" s="23"/>
      <c r="D5" s="23"/>
      <c r="E5" s="23"/>
      <c r="K5" s="10"/>
      <c r="L5" s="10"/>
      <c r="M5" s="15" t="s">
        <v>97</v>
      </c>
      <c r="N5" s="15"/>
      <c r="O5" s="658" t="s">
        <v>184</v>
      </c>
      <c r="P5" s="658"/>
      <c r="Q5" s="658"/>
      <c r="R5" s="658"/>
      <c r="S5" s="658"/>
      <c r="T5" s="658"/>
    </row>
    <row r="6" spans="1:26" ht="18" customHeight="1">
      <c r="A6" s="659" t="s">
        <v>43</v>
      </c>
      <c r="B6" s="659"/>
      <c r="C6" s="659"/>
      <c r="D6" s="659"/>
      <c r="E6" s="659"/>
      <c r="F6" s="659"/>
      <c r="G6" s="659"/>
      <c r="H6" s="659"/>
      <c r="I6" s="659"/>
      <c r="J6" s="659"/>
      <c r="K6" s="659"/>
      <c r="L6" s="659"/>
      <c r="M6" s="659"/>
      <c r="N6" s="659"/>
      <c r="O6" s="659"/>
      <c r="P6" s="659"/>
      <c r="Q6" s="659"/>
      <c r="R6" s="659"/>
      <c r="S6" s="659"/>
      <c r="T6" s="659"/>
    </row>
    <row r="7" spans="1:26" ht="39.75" customHeight="1">
      <c r="A7" s="17"/>
      <c r="B7" s="660" t="s">
        <v>175</v>
      </c>
      <c r="C7" s="661"/>
      <c r="D7" s="192">
        <v>1</v>
      </c>
      <c r="E7" s="18" t="s">
        <v>4</v>
      </c>
      <c r="F7" s="662" t="s">
        <v>98</v>
      </c>
      <c r="G7" s="662"/>
      <c r="H7" s="662"/>
      <c r="I7" s="662"/>
      <c r="J7" s="662"/>
      <c r="K7" s="662"/>
      <c r="L7" s="662"/>
      <c r="M7" s="662"/>
      <c r="N7" s="662"/>
      <c r="O7" s="662"/>
      <c r="P7" s="662"/>
      <c r="Q7" s="662"/>
      <c r="R7" s="662"/>
      <c r="S7" s="662"/>
      <c r="T7" s="662"/>
    </row>
    <row r="8" spans="1:26" ht="17.25" customHeight="1">
      <c r="A8" s="349" t="s">
        <v>5</v>
      </c>
      <c r="B8" s="350"/>
      <c r="C8" s="350"/>
      <c r="D8" s="350"/>
      <c r="E8" s="350"/>
      <c r="F8" s="350"/>
      <c r="G8" s="350"/>
      <c r="H8" s="350"/>
      <c r="I8" s="350"/>
      <c r="J8" s="350"/>
      <c r="K8" s="350"/>
      <c r="L8" s="350"/>
      <c r="M8" s="350"/>
      <c r="N8" s="350"/>
      <c r="O8" s="350"/>
      <c r="P8" s="350"/>
      <c r="Q8" s="350"/>
      <c r="R8" s="350"/>
      <c r="S8" s="350"/>
      <c r="T8" s="350"/>
    </row>
    <row r="10" spans="1:26" s="123" customFormat="1" ht="16.5" customHeight="1">
      <c r="A10" s="120"/>
      <c r="B10" s="49"/>
      <c r="C10" s="49"/>
      <c r="D10" s="49"/>
      <c r="E10" s="20"/>
      <c r="F10" s="20"/>
      <c r="G10" s="20"/>
      <c r="H10" s="20"/>
      <c r="I10" s="20"/>
      <c r="J10" s="21"/>
      <c r="K10" s="21"/>
      <c r="L10" s="21"/>
      <c r="M10" s="121"/>
      <c r="N10" s="646" t="s">
        <v>176</v>
      </c>
      <c r="O10" s="647"/>
      <c r="P10" s="647"/>
      <c r="Q10" s="647"/>
      <c r="R10" s="647"/>
      <c r="S10" s="647"/>
      <c r="T10" s="189" t="b">
        <v>1</v>
      </c>
      <c r="U10" s="22"/>
      <c r="V10" s="22"/>
      <c r="W10" s="22"/>
      <c r="X10" s="22"/>
      <c r="Y10" s="122"/>
    </row>
    <row r="11" spans="1:26">
      <c r="A11" s="23">
        <v>1</v>
      </c>
      <c r="B11" s="48" t="s">
        <v>73</v>
      </c>
    </row>
    <row r="12" spans="1:26" ht="9.75" customHeight="1"/>
    <row r="13" spans="1:26" ht="15.75" customHeight="1">
      <c r="K13" s="124"/>
      <c r="L13" s="124"/>
      <c r="Q13" s="179"/>
      <c r="R13" s="179"/>
      <c r="S13" s="24"/>
      <c r="T13" s="126"/>
    </row>
    <row r="14" spans="1:26" ht="23.25" customHeight="1">
      <c r="B14" s="333" t="s">
        <v>72</v>
      </c>
      <c r="C14" s="335"/>
      <c r="D14" s="648">
        <v>3</v>
      </c>
      <c r="E14" s="649"/>
      <c r="F14" s="62" t="s">
        <v>99</v>
      </c>
      <c r="G14" s="648" t="s">
        <v>185</v>
      </c>
      <c r="H14" s="650"/>
      <c r="I14" s="650"/>
      <c r="J14" s="649"/>
      <c r="K14" s="359" t="s">
        <v>7</v>
      </c>
      <c r="L14" s="360"/>
      <c r="M14" s="360"/>
      <c r="N14" s="361"/>
      <c r="O14" s="651">
        <v>44044</v>
      </c>
      <c r="P14" s="652"/>
      <c r="Q14" s="652"/>
      <c r="R14" s="653"/>
      <c r="S14" s="25" t="s">
        <v>100</v>
      </c>
      <c r="T14" s="654">
        <v>43861</v>
      </c>
      <c r="U14" s="655"/>
    </row>
    <row r="15" spans="1:26" ht="23.25" customHeight="1">
      <c r="B15" s="333" t="s">
        <v>65</v>
      </c>
      <c r="C15" s="335"/>
      <c r="D15" s="663" t="s">
        <v>186</v>
      </c>
      <c r="E15" s="664"/>
      <c r="F15" s="664"/>
      <c r="G15" s="664"/>
      <c r="H15" s="664"/>
      <c r="I15" s="664"/>
      <c r="J15" s="664"/>
      <c r="K15" s="665"/>
      <c r="L15" s="665"/>
      <c r="M15" s="665"/>
      <c r="N15" s="665"/>
      <c r="O15" s="665"/>
      <c r="P15" s="665"/>
      <c r="Q15" s="665"/>
      <c r="R15" s="665"/>
      <c r="S15" s="665"/>
      <c r="T15" s="665"/>
      <c r="U15" s="666"/>
    </row>
    <row r="16" spans="1:26" ht="23.25" customHeight="1">
      <c r="B16" s="340" t="s">
        <v>6</v>
      </c>
      <c r="C16" s="342"/>
      <c r="D16" s="642" t="s">
        <v>187</v>
      </c>
      <c r="E16" s="642"/>
      <c r="F16" s="642"/>
      <c r="G16" s="642"/>
      <c r="H16" s="642"/>
      <c r="I16" s="642"/>
      <c r="J16" s="643"/>
      <c r="K16" s="345" t="s">
        <v>115</v>
      </c>
      <c r="L16" s="346"/>
      <c r="M16" s="346"/>
      <c r="N16" s="346"/>
      <c r="O16" s="193" t="s">
        <v>188</v>
      </c>
      <c r="P16" s="644" t="s">
        <v>116</v>
      </c>
      <c r="Q16" s="644"/>
      <c r="R16" s="644"/>
      <c r="S16" s="644"/>
      <c r="T16" s="645"/>
      <c r="U16" s="176" t="s">
        <v>188</v>
      </c>
    </row>
    <row r="17" spans="2:28" ht="23.25" customHeight="1">
      <c r="B17" s="633" t="s">
        <v>64</v>
      </c>
      <c r="C17" s="634"/>
      <c r="D17" s="181"/>
      <c r="E17" s="381" t="s">
        <v>63</v>
      </c>
      <c r="F17" s="382"/>
      <c r="G17" s="382"/>
      <c r="H17" s="382"/>
      <c r="I17" s="382"/>
      <c r="J17" s="382"/>
      <c r="K17" s="382"/>
      <c r="L17" s="382"/>
      <c r="M17" s="382"/>
      <c r="N17" s="382"/>
      <c r="O17" s="382"/>
      <c r="P17" s="382"/>
      <c r="Q17" s="382"/>
      <c r="R17" s="382"/>
      <c r="S17" s="382"/>
      <c r="T17" s="190">
        <v>2</v>
      </c>
      <c r="U17" s="128"/>
    </row>
    <row r="18" spans="2:28" ht="23.25" customHeight="1">
      <c r="B18" s="635"/>
      <c r="C18" s="636"/>
      <c r="D18" s="181"/>
      <c r="E18" s="381" t="s">
        <v>62</v>
      </c>
      <c r="F18" s="382"/>
      <c r="G18" s="382"/>
      <c r="H18" s="382"/>
      <c r="I18" s="382"/>
      <c r="J18" s="382"/>
      <c r="K18" s="382"/>
      <c r="L18" s="382"/>
      <c r="M18" s="382"/>
      <c r="N18" s="382"/>
      <c r="O18" s="382"/>
      <c r="P18" s="382"/>
      <c r="Q18" s="382"/>
      <c r="R18" s="382">
        <v>3</v>
      </c>
      <c r="S18" s="382"/>
      <c r="T18" s="190"/>
      <c r="U18" s="128"/>
    </row>
    <row r="19" spans="2:28" ht="21.6" customHeight="1">
      <c r="B19" s="387" t="s">
        <v>10</v>
      </c>
      <c r="C19" s="366" t="s">
        <v>61</v>
      </c>
      <c r="D19" s="384">
        <v>1013</v>
      </c>
      <c r="E19" s="387" t="s">
        <v>101</v>
      </c>
      <c r="F19" s="628">
        <v>8</v>
      </c>
      <c r="G19" s="629"/>
      <c r="H19" s="629"/>
      <c r="I19" s="629"/>
      <c r="J19" s="26" t="s">
        <v>4</v>
      </c>
      <c r="K19" s="628">
        <v>9</v>
      </c>
      <c r="L19" s="629"/>
      <c r="M19" s="629"/>
      <c r="N19" s="26" t="s">
        <v>4</v>
      </c>
      <c r="O19" s="628">
        <v>10</v>
      </c>
      <c r="P19" s="629"/>
      <c r="Q19" s="629"/>
      <c r="R19" s="26" t="s">
        <v>4</v>
      </c>
      <c r="S19" s="366" t="s">
        <v>88</v>
      </c>
      <c r="T19" s="399">
        <f>ROUNDDOWN((SUM(F20+K20+O20+F22+K22+O22+F24)+SUM(H20+M20+Q20+H22+M22+Q22+H24)/60)*D19,0)</f>
        <v>1000844</v>
      </c>
      <c r="U19" s="366" t="s">
        <v>8</v>
      </c>
    </row>
    <row r="20" spans="2:28" ht="21.6" customHeight="1">
      <c r="B20" s="388"/>
      <c r="C20" s="367"/>
      <c r="D20" s="385"/>
      <c r="E20" s="388"/>
      <c r="F20" s="194">
        <v>165</v>
      </c>
      <c r="G20" s="65" t="s">
        <v>47</v>
      </c>
      <c r="H20" s="627">
        <v>0</v>
      </c>
      <c r="I20" s="627"/>
      <c r="J20" s="112" t="s">
        <v>109</v>
      </c>
      <c r="K20" s="194">
        <v>169</v>
      </c>
      <c r="L20" s="65" t="s">
        <v>47</v>
      </c>
      <c r="M20" s="195">
        <v>30</v>
      </c>
      <c r="N20" s="112" t="s">
        <v>109</v>
      </c>
      <c r="O20" s="194">
        <v>164</v>
      </c>
      <c r="P20" s="65" t="s">
        <v>47</v>
      </c>
      <c r="Q20" s="195">
        <v>30</v>
      </c>
      <c r="R20" s="112" t="s">
        <v>109</v>
      </c>
      <c r="S20" s="367"/>
      <c r="T20" s="400"/>
      <c r="U20" s="367"/>
    </row>
    <row r="21" spans="2:28" ht="21.6" customHeight="1">
      <c r="B21" s="388"/>
      <c r="C21" s="367"/>
      <c r="D21" s="385"/>
      <c r="E21" s="388"/>
      <c r="F21" s="628">
        <v>11</v>
      </c>
      <c r="G21" s="629"/>
      <c r="H21" s="629"/>
      <c r="I21" s="629"/>
      <c r="J21" s="26" t="s">
        <v>4</v>
      </c>
      <c r="K21" s="628">
        <v>12</v>
      </c>
      <c r="L21" s="629"/>
      <c r="M21" s="629"/>
      <c r="N21" s="26" t="s">
        <v>4</v>
      </c>
      <c r="O21" s="628">
        <v>1</v>
      </c>
      <c r="P21" s="629"/>
      <c r="Q21" s="629"/>
      <c r="R21" s="26" t="s">
        <v>4</v>
      </c>
      <c r="S21" s="367"/>
      <c r="T21" s="400"/>
      <c r="U21" s="367"/>
    </row>
    <row r="22" spans="2:28" ht="21.6" customHeight="1">
      <c r="B22" s="388"/>
      <c r="C22" s="367"/>
      <c r="D22" s="385"/>
      <c r="E22" s="388"/>
      <c r="F22" s="194">
        <v>164</v>
      </c>
      <c r="G22" s="65" t="s">
        <v>47</v>
      </c>
      <c r="H22" s="627">
        <v>0</v>
      </c>
      <c r="I22" s="627"/>
      <c r="J22" s="112" t="s">
        <v>109</v>
      </c>
      <c r="K22" s="194">
        <v>165</v>
      </c>
      <c r="L22" s="65" t="s">
        <v>47</v>
      </c>
      <c r="M22" s="195">
        <v>0</v>
      </c>
      <c r="N22" s="112" t="s">
        <v>109</v>
      </c>
      <c r="O22" s="194">
        <v>160</v>
      </c>
      <c r="P22" s="65" t="s">
        <v>47</v>
      </c>
      <c r="Q22" s="195">
        <v>0</v>
      </c>
      <c r="R22" s="112" t="s">
        <v>109</v>
      </c>
      <c r="S22" s="367"/>
      <c r="T22" s="400"/>
      <c r="U22" s="367"/>
    </row>
    <row r="23" spans="2:28" ht="21.6" customHeight="1">
      <c r="B23" s="388"/>
      <c r="C23" s="367"/>
      <c r="D23" s="385"/>
      <c r="E23" s="388"/>
      <c r="F23" s="630"/>
      <c r="G23" s="631"/>
      <c r="H23" s="631"/>
      <c r="I23" s="631"/>
      <c r="J23" s="26" t="s">
        <v>4</v>
      </c>
      <c r="K23" s="27"/>
      <c r="L23" s="28"/>
      <c r="M23" s="28"/>
      <c r="N23" s="29"/>
      <c r="O23" s="28"/>
      <c r="P23" s="28"/>
      <c r="Q23" s="28"/>
      <c r="R23" s="30"/>
      <c r="S23" s="367"/>
      <c r="T23" s="400"/>
      <c r="U23" s="625"/>
    </row>
    <row r="24" spans="2:28" ht="21.6" customHeight="1">
      <c r="B24" s="388"/>
      <c r="C24" s="368"/>
      <c r="D24" s="386"/>
      <c r="E24" s="389"/>
      <c r="F24" s="64"/>
      <c r="G24" s="65" t="s">
        <v>47</v>
      </c>
      <c r="H24" s="632"/>
      <c r="I24" s="632"/>
      <c r="J24" s="112" t="s">
        <v>109</v>
      </c>
      <c r="K24" s="31"/>
      <c r="L24" s="32"/>
      <c r="M24" s="32"/>
      <c r="N24" s="33"/>
      <c r="O24" s="32"/>
      <c r="P24" s="32"/>
      <c r="Q24" s="32"/>
      <c r="R24" s="34"/>
      <c r="S24" s="368"/>
      <c r="T24" s="401"/>
      <c r="U24" s="626"/>
    </row>
    <row r="25" spans="2:28" ht="23.25" customHeight="1">
      <c r="B25" s="388"/>
      <c r="C25" s="129" t="s">
        <v>60</v>
      </c>
      <c r="D25" s="176"/>
      <c r="E25" s="392" t="s">
        <v>59</v>
      </c>
      <c r="F25" s="392"/>
      <c r="G25" s="392"/>
      <c r="H25" s="392"/>
      <c r="I25" s="392"/>
      <c r="J25" s="392"/>
      <c r="K25" s="392"/>
      <c r="L25" s="392"/>
      <c r="M25" s="392"/>
      <c r="N25" s="392"/>
      <c r="O25" s="392"/>
      <c r="P25" s="392"/>
      <c r="Q25" s="392"/>
      <c r="R25" s="191" t="b">
        <v>1</v>
      </c>
      <c r="S25" s="129" t="s">
        <v>88</v>
      </c>
      <c r="T25" s="130">
        <f>IF(R25,ROUNDDOWN(T19*0.15,0),0)</f>
        <v>150126</v>
      </c>
      <c r="U25" s="129" t="s">
        <v>8</v>
      </c>
    </row>
    <row r="26" spans="2:28" ht="23.25" customHeight="1">
      <c r="B26" s="389"/>
      <c r="C26" s="129" t="s">
        <v>58</v>
      </c>
      <c r="D26" s="340"/>
      <c r="E26" s="341"/>
      <c r="F26" s="341"/>
      <c r="G26" s="341"/>
      <c r="H26" s="341"/>
      <c r="I26" s="341"/>
      <c r="J26" s="341"/>
      <c r="K26" s="341"/>
      <c r="L26" s="341"/>
      <c r="M26" s="341"/>
      <c r="N26" s="341"/>
      <c r="O26" s="341"/>
      <c r="P26" s="341"/>
      <c r="Q26" s="341"/>
      <c r="R26" s="342"/>
      <c r="S26" s="129" t="s">
        <v>88</v>
      </c>
      <c r="T26" s="131">
        <f>SUM(T19+T25)</f>
        <v>1150970</v>
      </c>
      <c r="U26" s="129" t="s">
        <v>8</v>
      </c>
    </row>
    <row r="27" spans="2:28" ht="23.25" customHeight="1">
      <c r="B27" s="340" t="s">
        <v>11</v>
      </c>
      <c r="C27" s="342"/>
      <c r="D27" s="393">
        <v>1500</v>
      </c>
      <c r="E27" s="394"/>
      <c r="F27" s="394"/>
      <c r="G27" s="394"/>
      <c r="H27" s="394"/>
      <c r="I27" s="394"/>
      <c r="J27" s="394"/>
      <c r="K27" s="395"/>
      <c r="L27" s="35" t="s">
        <v>101</v>
      </c>
      <c r="M27" s="396">
        <f>E48</f>
        <v>12.875</v>
      </c>
      <c r="N27" s="397"/>
      <c r="O27" s="397"/>
      <c r="P27" s="397"/>
      <c r="Q27" s="397"/>
      <c r="R27" s="398"/>
      <c r="S27" s="129" t="s">
        <v>88</v>
      </c>
      <c r="T27" s="130">
        <f>ROUNDDOWN(D27*(SUM(E50:F84)+SUM(H50:H84)/60),0)</f>
        <v>463500</v>
      </c>
      <c r="U27" s="129" t="s">
        <v>8</v>
      </c>
      <c r="X27" s="132"/>
    </row>
    <row r="28" spans="2:28" ht="26.1" customHeight="1">
      <c r="B28" s="423" t="s">
        <v>177</v>
      </c>
      <c r="C28" s="425"/>
      <c r="D28" s="340" t="s">
        <v>12</v>
      </c>
      <c r="E28" s="342"/>
      <c r="F28" s="637" t="s">
        <v>189</v>
      </c>
      <c r="G28" s="638"/>
      <c r="H28" s="638"/>
      <c r="I28" s="638"/>
      <c r="J28" s="638"/>
      <c r="K28" s="638"/>
      <c r="L28" s="639"/>
      <c r="M28" s="435" t="s">
        <v>53</v>
      </c>
      <c r="N28" s="133" t="s">
        <v>79</v>
      </c>
      <c r="O28" s="640">
        <v>82500</v>
      </c>
      <c r="P28" s="641"/>
      <c r="Q28" s="641"/>
      <c r="R28" s="641"/>
      <c r="S28" s="36" t="s">
        <v>8</v>
      </c>
      <c r="T28" s="399">
        <f>IF(T10,O29,O28)</f>
        <v>75000</v>
      </c>
      <c r="U28" s="366" t="s">
        <v>8</v>
      </c>
      <c r="W28" s="180"/>
      <c r="X28" s="180"/>
      <c r="Y28" s="180"/>
      <c r="Z28" s="180"/>
      <c r="AA28" s="180"/>
      <c r="AB28" s="180"/>
    </row>
    <row r="29" spans="2:28" ht="26.1" customHeight="1">
      <c r="B29" s="426"/>
      <c r="C29" s="428"/>
      <c r="D29" s="413" t="s">
        <v>9</v>
      </c>
      <c r="E29" s="414"/>
      <c r="F29" s="618" t="s">
        <v>190</v>
      </c>
      <c r="G29" s="619"/>
      <c r="H29" s="619"/>
      <c r="I29" s="619"/>
      <c r="J29" s="619"/>
      <c r="K29" s="619"/>
      <c r="L29" s="620"/>
      <c r="M29" s="436"/>
      <c r="N29" s="35" t="s">
        <v>80</v>
      </c>
      <c r="O29" s="621">
        <f>ROUNDDOWN(O28/1.1,0)</f>
        <v>75000</v>
      </c>
      <c r="P29" s="622"/>
      <c r="Q29" s="622"/>
      <c r="R29" s="622"/>
      <c r="S29" s="36" t="s">
        <v>8</v>
      </c>
      <c r="T29" s="400"/>
      <c r="U29" s="367"/>
      <c r="W29" s="180"/>
      <c r="X29" s="180"/>
      <c r="Y29" s="180"/>
      <c r="Z29" s="180"/>
      <c r="AA29" s="180"/>
      <c r="AB29" s="180"/>
    </row>
    <row r="30" spans="2:28" ht="26.1" customHeight="1">
      <c r="B30" s="429"/>
      <c r="C30" s="431"/>
      <c r="D30" s="340" t="s">
        <v>112</v>
      </c>
      <c r="E30" s="342"/>
      <c r="F30" s="623">
        <v>44105</v>
      </c>
      <c r="G30" s="619"/>
      <c r="H30" s="619"/>
      <c r="I30" s="182" t="s">
        <v>100</v>
      </c>
      <c r="J30" s="624">
        <v>44196</v>
      </c>
      <c r="K30" s="619"/>
      <c r="L30" s="620"/>
      <c r="M30" s="33"/>
      <c r="N30" s="66"/>
      <c r="O30" s="183"/>
      <c r="P30" s="183"/>
      <c r="Q30" s="183"/>
      <c r="R30" s="183"/>
      <c r="S30" s="36"/>
      <c r="T30" s="401"/>
      <c r="U30" s="368"/>
      <c r="W30" s="180"/>
      <c r="X30" s="180"/>
      <c r="Y30" s="180"/>
      <c r="Z30" s="180"/>
      <c r="AA30" s="180"/>
      <c r="AB30" s="180"/>
    </row>
    <row r="31" spans="2:28" ht="46.5" customHeight="1">
      <c r="B31" s="402" t="s">
        <v>178</v>
      </c>
      <c r="C31" s="404"/>
      <c r="D31" s="405"/>
      <c r="E31" s="406"/>
      <c r="F31" s="406"/>
      <c r="G31" s="406"/>
      <c r="H31" s="406"/>
      <c r="I31" s="406"/>
      <c r="J31" s="406"/>
      <c r="K31" s="406"/>
      <c r="L31" s="406"/>
      <c r="M31" s="406"/>
      <c r="N31" s="406"/>
      <c r="O31" s="406"/>
      <c r="P31" s="406"/>
      <c r="Q31" s="406"/>
      <c r="R31" s="407"/>
      <c r="S31" s="35" t="s">
        <v>106</v>
      </c>
      <c r="T31" s="135">
        <f>IF(T10,P91,P90)</f>
        <v>215909.09090909088</v>
      </c>
      <c r="U31" s="177" t="s">
        <v>8</v>
      </c>
      <c r="W31" s="137"/>
      <c r="X31" s="137"/>
      <c r="Y31" s="137"/>
      <c r="Z31" s="137"/>
      <c r="AA31" s="137"/>
      <c r="AB31" s="137"/>
    </row>
    <row r="32" spans="2:28" ht="23.25" customHeight="1">
      <c r="B32" s="340" t="s">
        <v>13</v>
      </c>
      <c r="C32" s="342"/>
      <c r="D32" s="340" t="s">
        <v>57</v>
      </c>
      <c r="E32" s="341"/>
      <c r="F32" s="341"/>
      <c r="G32" s="341"/>
      <c r="H32" s="341"/>
      <c r="I32" s="341"/>
      <c r="J32" s="341"/>
      <c r="K32" s="341"/>
      <c r="L32" s="341"/>
      <c r="M32" s="341"/>
      <c r="N32" s="341"/>
      <c r="O32" s="341"/>
      <c r="P32" s="341"/>
      <c r="Q32" s="341"/>
      <c r="R32" s="341"/>
      <c r="S32" s="342"/>
      <c r="T32" s="138">
        <v>40000</v>
      </c>
      <c r="U32" s="129" t="s">
        <v>8</v>
      </c>
    </row>
    <row r="33" spans="1:23" ht="23.25" customHeight="1">
      <c r="B33" s="340" t="s">
        <v>56</v>
      </c>
      <c r="C33" s="342"/>
      <c r="D33" s="139"/>
      <c r="E33" s="139"/>
      <c r="F33" s="139"/>
      <c r="G33" s="139"/>
      <c r="H33" s="139"/>
      <c r="I33" s="139"/>
      <c r="J33" s="139"/>
      <c r="K33" s="139"/>
      <c r="L33" s="139"/>
      <c r="M33" s="139"/>
      <c r="N33" s="139"/>
      <c r="O33" s="139"/>
      <c r="P33" s="139"/>
      <c r="Q33" s="139"/>
      <c r="R33" s="139"/>
      <c r="S33" s="139"/>
      <c r="T33" s="140">
        <f>SUM(T26:T32)</f>
        <v>1945379.0909090908</v>
      </c>
      <c r="U33" s="129" t="s">
        <v>8</v>
      </c>
    </row>
    <row r="34" spans="1:23" ht="23.25" customHeight="1">
      <c r="B34" s="413" t="s">
        <v>71</v>
      </c>
      <c r="C34" s="414"/>
      <c r="D34" s="141"/>
      <c r="E34" s="141"/>
      <c r="F34" s="141"/>
      <c r="G34" s="141"/>
      <c r="H34" s="141"/>
      <c r="I34" s="141"/>
      <c r="J34" s="141"/>
      <c r="K34" s="141"/>
      <c r="L34" s="141"/>
      <c r="M34" s="141"/>
      <c r="N34" s="141"/>
      <c r="O34" s="141"/>
      <c r="P34" s="141"/>
      <c r="Q34" s="141"/>
      <c r="R34" s="141"/>
      <c r="S34" s="141"/>
      <c r="T34" s="142">
        <f>T26/T33</f>
        <v>0.5916430403609112</v>
      </c>
      <c r="U34" s="129"/>
    </row>
    <row r="35" spans="1:23" ht="8.25" customHeight="1">
      <c r="B35" s="143"/>
      <c r="C35" s="143"/>
      <c r="D35" s="141"/>
      <c r="E35" s="141"/>
      <c r="F35" s="141"/>
      <c r="G35" s="141"/>
      <c r="H35" s="141"/>
      <c r="I35" s="141"/>
      <c r="J35" s="141"/>
      <c r="K35" s="141"/>
      <c r="L35" s="141"/>
      <c r="M35" s="141"/>
      <c r="N35" s="141"/>
      <c r="O35" s="141"/>
      <c r="P35" s="141"/>
      <c r="Q35" s="141"/>
      <c r="R35" s="141"/>
      <c r="S35" s="141"/>
      <c r="T35" s="144"/>
      <c r="U35" s="145"/>
    </row>
    <row r="36" spans="1:23" ht="17.25">
      <c r="A36" s="23">
        <v>2</v>
      </c>
      <c r="B36" s="37" t="s">
        <v>55</v>
      </c>
      <c r="C36" s="33"/>
      <c r="D36" s="33"/>
      <c r="E36" s="33"/>
      <c r="F36" s="33"/>
      <c r="G36" s="33"/>
      <c r="H36" s="33"/>
      <c r="I36" s="33"/>
      <c r="J36" s="33"/>
      <c r="K36" s="33"/>
      <c r="L36" s="33"/>
      <c r="M36" s="33"/>
      <c r="N36" s="33"/>
      <c r="O36" s="33"/>
      <c r="P36" s="33"/>
      <c r="Q36" s="33"/>
      <c r="R36" s="33"/>
      <c r="S36" s="33"/>
      <c r="T36" s="146"/>
      <c r="U36" s="33"/>
    </row>
    <row r="37" spans="1:23" ht="44.25" customHeight="1">
      <c r="B37" s="449" t="s">
        <v>55</v>
      </c>
      <c r="C37" s="451"/>
      <c r="D37" s="452" t="s">
        <v>74</v>
      </c>
      <c r="E37" s="453"/>
      <c r="F37" s="453"/>
      <c r="G37" s="453"/>
      <c r="H37" s="453"/>
      <c r="I37" s="453"/>
      <c r="J37" s="453"/>
      <c r="K37" s="453"/>
      <c r="L37" s="453"/>
      <c r="M37" s="453"/>
      <c r="N37" s="453"/>
      <c r="O37" s="453"/>
      <c r="P37" s="453"/>
      <c r="Q37" s="453"/>
      <c r="R37" s="454"/>
      <c r="S37" s="38" t="s">
        <v>88</v>
      </c>
      <c r="T37" s="196">
        <v>1980000</v>
      </c>
      <c r="U37" s="38" t="s">
        <v>8</v>
      </c>
    </row>
    <row r="38" spans="1:23" ht="6" customHeight="1">
      <c r="B38" s="39"/>
      <c r="C38" s="39"/>
      <c r="D38" s="40"/>
      <c r="E38" s="40"/>
      <c r="F38" s="40"/>
      <c r="G38" s="40"/>
      <c r="H38" s="40"/>
      <c r="I38" s="40"/>
      <c r="J38" s="40"/>
      <c r="K38" s="40"/>
      <c r="L38" s="40"/>
      <c r="M38" s="40"/>
      <c r="N38" s="40"/>
      <c r="O38" s="40"/>
      <c r="P38" s="40"/>
      <c r="Q38" s="40"/>
      <c r="R38" s="40"/>
      <c r="S38" s="39"/>
      <c r="T38" s="41"/>
      <c r="U38" s="39"/>
    </row>
    <row r="39" spans="1:23" ht="17.25" customHeight="1">
      <c r="A39" s="23">
        <v>3</v>
      </c>
      <c r="B39" s="39" t="s">
        <v>35</v>
      </c>
      <c r="C39" s="39"/>
      <c r="D39" s="40"/>
      <c r="E39" s="40"/>
      <c r="F39" s="40"/>
      <c r="G39" s="40"/>
      <c r="H39" s="40"/>
      <c r="I39" s="40"/>
      <c r="J39" s="40"/>
      <c r="K39" s="40"/>
      <c r="L39" s="40"/>
      <c r="M39" s="40"/>
      <c r="N39" s="40"/>
      <c r="O39" s="40"/>
      <c r="P39" s="40"/>
      <c r="Q39" s="40"/>
      <c r="R39" s="40"/>
      <c r="S39" s="39"/>
      <c r="T39" s="41"/>
      <c r="U39" s="39"/>
    </row>
    <row r="40" spans="1:23" ht="23.25" customHeight="1">
      <c r="B40" s="613" t="s">
        <v>35</v>
      </c>
      <c r="C40" s="38" t="s">
        <v>35</v>
      </c>
      <c r="D40" s="616" t="s">
        <v>81</v>
      </c>
      <c r="E40" s="616"/>
      <c r="F40" s="616"/>
      <c r="G40" s="616"/>
      <c r="H40" s="616"/>
      <c r="I40" s="616"/>
      <c r="J40" s="616"/>
      <c r="K40" s="616"/>
      <c r="L40" s="616"/>
      <c r="M40" s="616"/>
      <c r="N40" s="616"/>
      <c r="O40" s="616"/>
      <c r="P40" s="616"/>
      <c r="Q40" s="616"/>
      <c r="R40" s="617"/>
      <c r="S40" s="42" t="s">
        <v>88</v>
      </c>
      <c r="T40" s="43">
        <f>IF(T34&lt;0.49999,IF(T26*2&gt;T37,T37,T26*2),IF(T37&gt;T33,T33,T37))</f>
        <v>1945379.0909090908</v>
      </c>
      <c r="U40" s="42" t="s">
        <v>8</v>
      </c>
      <c r="W40" s="147"/>
    </row>
    <row r="41" spans="1:23" ht="23.25" customHeight="1">
      <c r="B41" s="614"/>
      <c r="C41" s="38" t="s">
        <v>91</v>
      </c>
      <c r="D41" s="148" t="s">
        <v>82</v>
      </c>
      <c r="E41" s="44"/>
      <c r="F41" s="44"/>
      <c r="G41" s="44"/>
      <c r="H41" s="44"/>
      <c r="I41" s="44"/>
      <c r="J41" s="44"/>
      <c r="K41" s="44"/>
      <c r="L41" s="44"/>
      <c r="M41" s="44"/>
      <c r="N41" s="44"/>
      <c r="O41" s="44"/>
      <c r="P41" s="44"/>
      <c r="Q41" s="44"/>
      <c r="R41" s="149"/>
      <c r="S41" s="38" t="s">
        <v>88</v>
      </c>
      <c r="T41" s="45">
        <f>IF(T10,ROUNDDOWN(T40*0.1,0),0)</f>
        <v>194537</v>
      </c>
      <c r="U41" s="38" t="s">
        <v>8</v>
      </c>
      <c r="W41" s="150"/>
    </row>
    <row r="42" spans="1:23" ht="23.25" customHeight="1">
      <c r="B42" s="615"/>
      <c r="C42" s="38" t="s">
        <v>67</v>
      </c>
      <c r="D42" s="151" t="s">
        <v>114</v>
      </c>
      <c r="E42" s="67"/>
      <c r="F42" s="67"/>
      <c r="G42" s="67"/>
      <c r="H42" s="67"/>
      <c r="I42" s="67"/>
      <c r="J42" s="67"/>
      <c r="K42" s="67"/>
      <c r="L42" s="67"/>
      <c r="M42" s="67"/>
      <c r="N42" s="67"/>
      <c r="O42" s="67"/>
      <c r="P42" s="67"/>
      <c r="Q42" s="67"/>
      <c r="R42" s="67"/>
      <c r="S42" s="38" t="s">
        <v>88</v>
      </c>
      <c r="T42" s="46">
        <f>SUM(T40:T41)</f>
        <v>2139916.0909090908</v>
      </c>
      <c r="U42" s="38" t="s">
        <v>8</v>
      </c>
    </row>
    <row r="43" spans="1:23" s="123" customFormat="1" ht="33" customHeight="1">
      <c r="A43" s="120"/>
      <c r="B43" s="479" t="s">
        <v>68</v>
      </c>
      <c r="C43" s="481"/>
      <c r="D43" s="482" t="s">
        <v>66</v>
      </c>
      <c r="E43" s="482"/>
      <c r="F43" s="482"/>
      <c r="G43" s="482"/>
      <c r="H43" s="482"/>
      <c r="I43" s="482"/>
      <c r="J43" s="482"/>
      <c r="K43" s="482"/>
      <c r="L43" s="482"/>
      <c r="M43" s="482"/>
      <c r="N43" s="482"/>
      <c r="O43" s="482"/>
      <c r="P43" s="482"/>
      <c r="Q43" s="482"/>
      <c r="R43" s="482"/>
      <c r="S43" s="482"/>
      <c r="T43" s="482"/>
      <c r="U43" s="483"/>
    </row>
    <row r="45" spans="1:23" ht="17.25">
      <c r="B45" s="47" t="s">
        <v>154</v>
      </c>
      <c r="T45" s="48" t="s">
        <v>179</v>
      </c>
    </row>
    <row r="46" spans="1:23" ht="21.75" customHeight="1">
      <c r="B46" s="333" t="s">
        <v>72</v>
      </c>
      <c r="C46" s="335"/>
      <c r="D46" s="592">
        <f>D14</f>
        <v>3</v>
      </c>
      <c r="E46" s="593"/>
      <c r="F46" s="178" t="s">
        <v>99</v>
      </c>
      <c r="G46" s="592" t="str">
        <f>G14</f>
        <v>②</v>
      </c>
      <c r="H46" s="594"/>
      <c r="I46" s="594"/>
      <c r="J46" s="593"/>
    </row>
    <row r="47" spans="1:23" ht="23.25" customHeight="1">
      <c r="B47" s="63" t="s">
        <v>15</v>
      </c>
    </row>
    <row r="48" spans="1:23" ht="23.25" customHeight="1">
      <c r="B48" s="340" t="s">
        <v>51</v>
      </c>
      <c r="C48" s="341"/>
      <c r="D48" s="342"/>
      <c r="E48" s="487">
        <f>ROUNDDOWN(SUM(E50:F84)*60+SUM(H50:I84),0)/1440</f>
        <v>12.875</v>
      </c>
      <c r="F48" s="488"/>
      <c r="G48" s="488"/>
      <c r="H48" s="488"/>
      <c r="I48" s="488"/>
      <c r="J48" s="489"/>
      <c r="K48" s="49"/>
      <c r="L48" s="49"/>
      <c r="M48" s="49"/>
      <c r="N48" s="49"/>
      <c r="O48" s="49"/>
      <c r="P48" s="49"/>
      <c r="Q48" s="50"/>
      <c r="R48" s="50"/>
      <c r="S48" s="50"/>
      <c r="T48" s="50"/>
    </row>
    <row r="49" spans="2:22" ht="36.6" customHeight="1">
      <c r="B49" s="152" t="s">
        <v>48</v>
      </c>
      <c r="C49" s="514" t="s">
        <v>50</v>
      </c>
      <c r="D49" s="516"/>
      <c r="E49" s="514" t="s">
        <v>49</v>
      </c>
      <c r="F49" s="515"/>
      <c r="G49" s="515"/>
      <c r="H49" s="515"/>
      <c r="I49" s="515"/>
      <c r="J49" s="516"/>
      <c r="K49" s="517" t="s">
        <v>156</v>
      </c>
      <c r="L49" s="515"/>
      <c r="M49" s="516"/>
      <c r="N49" s="514" t="s">
        <v>95</v>
      </c>
      <c r="O49" s="515"/>
      <c r="P49" s="515"/>
      <c r="Q49" s="515"/>
      <c r="R49" s="515"/>
      <c r="S49" s="515"/>
      <c r="T49" s="515"/>
      <c r="U49" s="515"/>
      <c r="V49" s="516"/>
    </row>
    <row r="50" spans="2:22" ht="15" customHeight="1">
      <c r="B50" s="595">
        <v>8</v>
      </c>
      <c r="C50" s="598" t="s">
        <v>191</v>
      </c>
      <c r="D50" s="599"/>
      <c r="E50" s="600">
        <v>70</v>
      </c>
      <c r="F50" s="601"/>
      <c r="G50" s="153" t="s">
        <v>47</v>
      </c>
      <c r="H50" s="585"/>
      <c r="I50" s="585"/>
      <c r="J50" s="154" t="s">
        <v>109</v>
      </c>
      <c r="K50" s="490">
        <f>(SUM(E50:F54)+(SUM(H50:I54)/60))/24</f>
        <v>5.625</v>
      </c>
      <c r="L50" s="491"/>
      <c r="M50" s="492"/>
      <c r="N50" s="562"/>
      <c r="O50" s="563"/>
      <c r="P50" s="563"/>
      <c r="Q50" s="563"/>
      <c r="R50" s="563"/>
      <c r="S50" s="563"/>
      <c r="T50" s="563"/>
      <c r="U50" s="563"/>
      <c r="V50" s="564"/>
    </row>
    <row r="51" spans="2:22" ht="15" customHeight="1">
      <c r="B51" s="596"/>
      <c r="C51" s="605" t="s">
        <v>192</v>
      </c>
      <c r="D51" s="606"/>
      <c r="E51" s="607">
        <v>65</v>
      </c>
      <c r="F51" s="608"/>
      <c r="G51" s="155" t="s">
        <v>47</v>
      </c>
      <c r="H51" s="575"/>
      <c r="I51" s="575"/>
      <c r="J51" s="156" t="s">
        <v>109</v>
      </c>
      <c r="K51" s="493"/>
      <c r="L51" s="494"/>
      <c r="M51" s="495"/>
      <c r="N51" s="565"/>
      <c r="O51" s="566"/>
      <c r="P51" s="566"/>
      <c r="Q51" s="566"/>
      <c r="R51" s="566"/>
      <c r="S51" s="566"/>
      <c r="T51" s="566"/>
      <c r="U51" s="566"/>
      <c r="V51" s="567"/>
    </row>
    <row r="52" spans="2:22" ht="15" customHeight="1">
      <c r="B52" s="596"/>
      <c r="C52" s="605"/>
      <c r="D52" s="606"/>
      <c r="E52" s="607"/>
      <c r="F52" s="608"/>
      <c r="G52" s="155" t="s">
        <v>47</v>
      </c>
      <c r="H52" s="575"/>
      <c r="I52" s="575"/>
      <c r="J52" s="156" t="s">
        <v>109</v>
      </c>
      <c r="K52" s="493"/>
      <c r="L52" s="494"/>
      <c r="M52" s="495"/>
      <c r="N52" s="565"/>
      <c r="O52" s="566"/>
      <c r="P52" s="566"/>
      <c r="Q52" s="566"/>
      <c r="R52" s="566"/>
      <c r="S52" s="566"/>
      <c r="T52" s="566"/>
      <c r="U52" s="566"/>
      <c r="V52" s="567"/>
    </row>
    <row r="53" spans="2:22" ht="15" customHeight="1">
      <c r="B53" s="596"/>
      <c r="C53" s="605"/>
      <c r="D53" s="606"/>
      <c r="E53" s="607"/>
      <c r="F53" s="608"/>
      <c r="G53" s="155" t="s">
        <v>47</v>
      </c>
      <c r="H53" s="575"/>
      <c r="I53" s="575"/>
      <c r="J53" s="156" t="s">
        <v>109</v>
      </c>
      <c r="K53" s="493"/>
      <c r="L53" s="494"/>
      <c r="M53" s="495"/>
      <c r="N53" s="565"/>
      <c r="O53" s="566"/>
      <c r="P53" s="566"/>
      <c r="Q53" s="566"/>
      <c r="R53" s="566"/>
      <c r="S53" s="566"/>
      <c r="T53" s="566"/>
      <c r="U53" s="566"/>
      <c r="V53" s="567"/>
    </row>
    <row r="54" spans="2:22" ht="15" customHeight="1">
      <c r="B54" s="597"/>
      <c r="C54" s="609"/>
      <c r="D54" s="610"/>
      <c r="E54" s="611"/>
      <c r="F54" s="612"/>
      <c r="G54" s="17" t="s">
        <v>47</v>
      </c>
      <c r="H54" s="588"/>
      <c r="I54" s="588"/>
      <c r="J54" s="157" t="s">
        <v>109</v>
      </c>
      <c r="K54" s="496"/>
      <c r="L54" s="497"/>
      <c r="M54" s="498"/>
      <c r="N54" s="568"/>
      <c r="O54" s="569"/>
      <c r="P54" s="569"/>
      <c r="Q54" s="569"/>
      <c r="R54" s="569"/>
      <c r="S54" s="569"/>
      <c r="T54" s="569"/>
      <c r="U54" s="569"/>
      <c r="V54" s="570"/>
    </row>
    <row r="55" spans="2:22" ht="15" customHeight="1">
      <c r="B55" s="595">
        <v>9</v>
      </c>
      <c r="C55" s="598" t="s">
        <v>191</v>
      </c>
      <c r="D55" s="599"/>
      <c r="E55" s="600">
        <v>52</v>
      </c>
      <c r="F55" s="601"/>
      <c r="G55" s="153" t="s">
        <v>47</v>
      </c>
      <c r="H55" s="585"/>
      <c r="I55" s="585"/>
      <c r="J55" s="154" t="s">
        <v>109</v>
      </c>
      <c r="K55" s="490">
        <f>(SUM(E55:F59)+(SUM(H55:I59)/60))/24</f>
        <v>4.916666666666667</v>
      </c>
      <c r="L55" s="491"/>
      <c r="M55" s="492"/>
      <c r="N55" s="562"/>
      <c r="O55" s="563"/>
      <c r="P55" s="563"/>
      <c r="Q55" s="563"/>
      <c r="R55" s="563"/>
      <c r="S55" s="563"/>
      <c r="T55" s="563"/>
      <c r="U55" s="563"/>
      <c r="V55" s="564"/>
    </row>
    <row r="56" spans="2:22" ht="15" customHeight="1">
      <c r="B56" s="596"/>
      <c r="C56" s="605" t="s">
        <v>192</v>
      </c>
      <c r="D56" s="606"/>
      <c r="E56" s="607">
        <v>41</v>
      </c>
      <c r="F56" s="608"/>
      <c r="G56" s="155" t="s">
        <v>47</v>
      </c>
      <c r="H56" s="575"/>
      <c r="I56" s="575"/>
      <c r="J56" s="156" t="s">
        <v>109</v>
      </c>
      <c r="K56" s="493"/>
      <c r="L56" s="494"/>
      <c r="M56" s="495"/>
      <c r="N56" s="565"/>
      <c r="O56" s="566"/>
      <c r="P56" s="566"/>
      <c r="Q56" s="566"/>
      <c r="R56" s="566"/>
      <c r="S56" s="566"/>
      <c r="T56" s="566"/>
      <c r="U56" s="566"/>
      <c r="V56" s="567"/>
    </row>
    <row r="57" spans="2:22" ht="15" customHeight="1">
      <c r="B57" s="596"/>
      <c r="C57" s="605" t="s">
        <v>193</v>
      </c>
      <c r="D57" s="606"/>
      <c r="E57" s="607">
        <v>25</v>
      </c>
      <c r="F57" s="608"/>
      <c r="G57" s="155" t="s">
        <v>47</v>
      </c>
      <c r="H57" s="575"/>
      <c r="I57" s="575"/>
      <c r="J57" s="156" t="s">
        <v>109</v>
      </c>
      <c r="K57" s="493"/>
      <c r="L57" s="494"/>
      <c r="M57" s="495"/>
      <c r="N57" s="565"/>
      <c r="O57" s="566"/>
      <c r="P57" s="566"/>
      <c r="Q57" s="566"/>
      <c r="R57" s="566"/>
      <c r="S57" s="566"/>
      <c r="T57" s="566"/>
      <c r="U57" s="566"/>
      <c r="V57" s="567"/>
    </row>
    <row r="58" spans="2:22" ht="15" customHeight="1">
      <c r="B58" s="596"/>
      <c r="C58" s="605"/>
      <c r="D58" s="606"/>
      <c r="E58" s="607"/>
      <c r="F58" s="608"/>
      <c r="G58" s="155" t="s">
        <v>47</v>
      </c>
      <c r="H58" s="575"/>
      <c r="I58" s="575"/>
      <c r="J58" s="156" t="s">
        <v>109</v>
      </c>
      <c r="K58" s="493"/>
      <c r="L58" s="494"/>
      <c r="M58" s="495"/>
      <c r="N58" s="565"/>
      <c r="O58" s="566"/>
      <c r="P58" s="566"/>
      <c r="Q58" s="566"/>
      <c r="R58" s="566"/>
      <c r="S58" s="566"/>
      <c r="T58" s="566"/>
      <c r="U58" s="566"/>
      <c r="V58" s="567"/>
    </row>
    <row r="59" spans="2:22" ht="15" customHeight="1">
      <c r="B59" s="597"/>
      <c r="C59" s="609"/>
      <c r="D59" s="610"/>
      <c r="E59" s="611"/>
      <c r="F59" s="612"/>
      <c r="G59" s="17" t="s">
        <v>47</v>
      </c>
      <c r="H59" s="588"/>
      <c r="I59" s="588"/>
      <c r="J59" s="157" t="s">
        <v>109</v>
      </c>
      <c r="K59" s="496"/>
      <c r="L59" s="497"/>
      <c r="M59" s="498"/>
      <c r="N59" s="568"/>
      <c r="O59" s="569"/>
      <c r="P59" s="569"/>
      <c r="Q59" s="569"/>
      <c r="R59" s="569"/>
      <c r="S59" s="569"/>
      <c r="T59" s="569"/>
      <c r="U59" s="569"/>
      <c r="V59" s="570"/>
    </row>
    <row r="60" spans="2:22" ht="15" customHeight="1">
      <c r="B60" s="595">
        <v>10</v>
      </c>
      <c r="C60" s="598" t="s">
        <v>191</v>
      </c>
      <c r="D60" s="599"/>
      <c r="E60" s="600">
        <v>32</v>
      </c>
      <c r="F60" s="601"/>
      <c r="G60" s="153" t="s">
        <v>47</v>
      </c>
      <c r="H60" s="585"/>
      <c r="I60" s="585"/>
      <c r="J60" s="154" t="s">
        <v>109</v>
      </c>
      <c r="K60" s="490">
        <f t="shared" ref="K60" si="0">(SUM(E60:F64)+(SUM(H60:I64)/60))/24</f>
        <v>2.3333333333333335</v>
      </c>
      <c r="L60" s="491"/>
      <c r="M60" s="492"/>
      <c r="N60" s="562"/>
      <c r="O60" s="563"/>
      <c r="P60" s="563"/>
      <c r="Q60" s="563"/>
      <c r="R60" s="563"/>
      <c r="S60" s="563"/>
      <c r="T60" s="563"/>
      <c r="U60" s="563"/>
      <c r="V60" s="564"/>
    </row>
    <row r="61" spans="2:22" ht="15" customHeight="1">
      <c r="B61" s="596"/>
      <c r="C61" s="605" t="s">
        <v>192</v>
      </c>
      <c r="D61" s="606"/>
      <c r="E61" s="607">
        <v>16</v>
      </c>
      <c r="F61" s="608"/>
      <c r="G61" s="155" t="s">
        <v>47</v>
      </c>
      <c r="H61" s="575"/>
      <c r="I61" s="575"/>
      <c r="J61" s="156" t="s">
        <v>109</v>
      </c>
      <c r="K61" s="493"/>
      <c r="L61" s="494"/>
      <c r="M61" s="495"/>
      <c r="N61" s="565"/>
      <c r="O61" s="566"/>
      <c r="P61" s="566"/>
      <c r="Q61" s="566"/>
      <c r="R61" s="566"/>
      <c r="S61" s="566"/>
      <c r="T61" s="566"/>
      <c r="U61" s="566"/>
      <c r="V61" s="567"/>
    </row>
    <row r="62" spans="2:22" ht="15" customHeight="1">
      <c r="B62" s="596"/>
      <c r="C62" s="605" t="s">
        <v>193</v>
      </c>
      <c r="D62" s="606"/>
      <c r="E62" s="607">
        <v>8</v>
      </c>
      <c r="F62" s="608"/>
      <c r="G62" s="155" t="s">
        <v>47</v>
      </c>
      <c r="H62" s="575"/>
      <c r="I62" s="575"/>
      <c r="J62" s="156" t="s">
        <v>109</v>
      </c>
      <c r="K62" s="493"/>
      <c r="L62" s="494"/>
      <c r="M62" s="495"/>
      <c r="N62" s="565"/>
      <c r="O62" s="566"/>
      <c r="P62" s="566"/>
      <c r="Q62" s="566"/>
      <c r="R62" s="566"/>
      <c r="S62" s="566"/>
      <c r="T62" s="566"/>
      <c r="U62" s="566"/>
      <c r="V62" s="567"/>
    </row>
    <row r="63" spans="2:22" ht="15" customHeight="1">
      <c r="B63" s="596"/>
      <c r="C63" s="605"/>
      <c r="D63" s="606"/>
      <c r="E63" s="607"/>
      <c r="F63" s="608"/>
      <c r="G63" s="155" t="s">
        <v>47</v>
      </c>
      <c r="H63" s="575"/>
      <c r="I63" s="575"/>
      <c r="J63" s="156" t="s">
        <v>109</v>
      </c>
      <c r="K63" s="493"/>
      <c r="L63" s="494"/>
      <c r="M63" s="495"/>
      <c r="N63" s="565"/>
      <c r="O63" s="566"/>
      <c r="P63" s="566"/>
      <c r="Q63" s="566"/>
      <c r="R63" s="566"/>
      <c r="S63" s="566"/>
      <c r="T63" s="566"/>
      <c r="U63" s="566"/>
      <c r="V63" s="567"/>
    </row>
    <row r="64" spans="2:22" ht="15" customHeight="1">
      <c r="B64" s="597"/>
      <c r="C64" s="609"/>
      <c r="D64" s="610"/>
      <c r="E64" s="611"/>
      <c r="F64" s="612"/>
      <c r="G64" s="17" t="s">
        <v>47</v>
      </c>
      <c r="H64" s="588"/>
      <c r="I64" s="588"/>
      <c r="J64" s="157" t="s">
        <v>109</v>
      </c>
      <c r="K64" s="496"/>
      <c r="L64" s="497"/>
      <c r="M64" s="498"/>
      <c r="N64" s="568"/>
      <c r="O64" s="569"/>
      <c r="P64" s="569"/>
      <c r="Q64" s="569"/>
      <c r="R64" s="569"/>
      <c r="S64" s="569"/>
      <c r="T64" s="569"/>
      <c r="U64" s="569"/>
      <c r="V64" s="570"/>
    </row>
    <row r="65" spans="2:22" ht="15" customHeight="1">
      <c r="B65" s="595"/>
      <c r="C65" s="598"/>
      <c r="D65" s="599"/>
      <c r="E65" s="600"/>
      <c r="F65" s="601"/>
      <c r="G65" s="153" t="s">
        <v>47</v>
      </c>
      <c r="H65" s="585"/>
      <c r="I65" s="585"/>
      <c r="J65" s="154" t="s">
        <v>109</v>
      </c>
      <c r="K65" s="490">
        <f t="shared" ref="K65" si="1">(SUM(E65:F69)+(SUM(H65:I69)/60))/24</f>
        <v>0</v>
      </c>
      <c r="L65" s="491"/>
      <c r="M65" s="492"/>
      <c r="N65" s="562"/>
      <c r="O65" s="563"/>
      <c r="P65" s="563"/>
      <c r="Q65" s="563"/>
      <c r="R65" s="563"/>
      <c r="S65" s="563"/>
      <c r="T65" s="563"/>
      <c r="U65" s="563"/>
      <c r="V65" s="564"/>
    </row>
    <row r="66" spans="2:22" ht="15" customHeight="1">
      <c r="B66" s="596"/>
      <c r="C66" s="605"/>
      <c r="D66" s="606"/>
      <c r="E66" s="607"/>
      <c r="F66" s="608"/>
      <c r="G66" s="155" t="s">
        <v>47</v>
      </c>
      <c r="H66" s="575"/>
      <c r="I66" s="575"/>
      <c r="J66" s="156" t="s">
        <v>109</v>
      </c>
      <c r="K66" s="493"/>
      <c r="L66" s="494"/>
      <c r="M66" s="495"/>
      <c r="N66" s="565"/>
      <c r="O66" s="566"/>
      <c r="P66" s="566"/>
      <c r="Q66" s="566"/>
      <c r="R66" s="566"/>
      <c r="S66" s="566"/>
      <c r="T66" s="566"/>
      <c r="U66" s="566"/>
      <c r="V66" s="567"/>
    </row>
    <row r="67" spans="2:22" ht="15" customHeight="1">
      <c r="B67" s="596"/>
      <c r="C67" s="605"/>
      <c r="D67" s="606"/>
      <c r="E67" s="607"/>
      <c r="F67" s="608"/>
      <c r="G67" s="155" t="s">
        <v>47</v>
      </c>
      <c r="H67" s="575"/>
      <c r="I67" s="575"/>
      <c r="J67" s="156" t="s">
        <v>109</v>
      </c>
      <c r="K67" s="493"/>
      <c r="L67" s="494"/>
      <c r="M67" s="495"/>
      <c r="N67" s="565"/>
      <c r="O67" s="566"/>
      <c r="P67" s="566"/>
      <c r="Q67" s="566"/>
      <c r="R67" s="566"/>
      <c r="S67" s="566"/>
      <c r="T67" s="566"/>
      <c r="U67" s="566"/>
      <c r="V67" s="567"/>
    </row>
    <row r="68" spans="2:22" ht="15" customHeight="1">
      <c r="B68" s="596"/>
      <c r="C68" s="605"/>
      <c r="D68" s="606"/>
      <c r="E68" s="607"/>
      <c r="F68" s="608"/>
      <c r="G68" s="155" t="s">
        <v>47</v>
      </c>
      <c r="H68" s="575"/>
      <c r="I68" s="575"/>
      <c r="J68" s="156" t="s">
        <v>109</v>
      </c>
      <c r="K68" s="493"/>
      <c r="L68" s="494"/>
      <c r="M68" s="495"/>
      <c r="N68" s="565"/>
      <c r="O68" s="566"/>
      <c r="P68" s="566"/>
      <c r="Q68" s="566"/>
      <c r="R68" s="566"/>
      <c r="S68" s="566"/>
      <c r="T68" s="566"/>
      <c r="U68" s="566"/>
      <c r="V68" s="567"/>
    </row>
    <row r="69" spans="2:22" ht="15" customHeight="1">
      <c r="B69" s="597"/>
      <c r="C69" s="609"/>
      <c r="D69" s="610"/>
      <c r="E69" s="611"/>
      <c r="F69" s="612"/>
      <c r="G69" s="17" t="s">
        <v>47</v>
      </c>
      <c r="H69" s="588"/>
      <c r="I69" s="588"/>
      <c r="J69" s="157" t="s">
        <v>109</v>
      </c>
      <c r="K69" s="496"/>
      <c r="L69" s="497"/>
      <c r="M69" s="498"/>
      <c r="N69" s="568"/>
      <c r="O69" s="569"/>
      <c r="P69" s="569"/>
      <c r="Q69" s="569"/>
      <c r="R69" s="569"/>
      <c r="S69" s="569"/>
      <c r="T69" s="569"/>
      <c r="U69" s="569"/>
      <c r="V69" s="570"/>
    </row>
    <row r="70" spans="2:22" ht="15" customHeight="1">
      <c r="B70" s="602"/>
      <c r="C70" s="581"/>
      <c r="D70" s="582"/>
      <c r="E70" s="583"/>
      <c r="F70" s="584"/>
      <c r="G70" s="153" t="s">
        <v>47</v>
      </c>
      <c r="H70" s="585"/>
      <c r="I70" s="585"/>
      <c r="J70" s="154" t="s">
        <v>109</v>
      </c>
      <c r="K70" s="490">
        <f>(SUM(E70:F74)+(SUM(H70:I74)/60))/24</f>
        <v>0</v>
      </c>
      <c r="L70" s="491"/>
      <c r="M70" s="492"/>
      <c r="N70" s="562"/>
      <c r="O70" s="563"/>
      <c r="P70" s="563"/>
      <c r="Q70" s="563"/>
      <c r="R70" s="563"/>
      <c r="S70" s="563"/>
      <c r="T70" s="563"/>
      <c r="U70" s="563"/>
      <c r="V70" s="564"/>
    </row>
    <row r="71" spans="2:22" ht="15" customHeight="1">
      <c r="B71" s="603"/>
      <c r="C71" s="571"/>
      <c r="D71" s="572"/>
      <c r="E71" s="573"/>
      <c r="F71" s="574"/>
      <c r="G71" s="155" t="s">
        <v>47</v>
      </c>
      <c r="H71" s="575"/>
      <c r="I71" s="575"/>
      <c r="J71" s="156" t="s">
        <v>109</v>
      </c>
      <c r="K71" s="493"/>
      <c r="L71" s="494"/>
      <c r="M71" s="495"/>
      <c r="N71" s="565"/>
      <c r="O71" s="566"/>
      <c r="P71" s="566"/>
      <c r="Q71" s="566"/>
      <c r="R71" s="566"/>
      <c r="S71" s="566"/>
      <c r="T71" s="566"/>
      <c r="U71" s="566"/>
      <c r="V71" s="567"/>
    </row>
    <row r="72" spans="2:22" ht="15" customHeight="1">
      <c r="B72" s="603"/>
      <c r="C72" s="571"/>
      <c r="D72" s="572"/>
      <c r="E72" s="573"/>
      <c r="F72" s="574"/>
      <c r="G72" s="155" t="s">
        <v>47</v>
      </c>
      <c r="H72" s="575"/>
      <c r="I72" s="575"/>
      <c r="J72" s="156" t="s">
        <v>109</v>
      </c>
      <c r="K72" s="493"/>
      <c r="L72" s="494"/>
      <c r="M72" s="495"/>
      <c r="N72" s="565"/>
      <c r="O72" s="566"/>
      <c r="P72" s="566"/>
      <c r="Q72" s="566"/>
      <c r="R72" s="566"/>
      <c r="S72" s="566"/>
      <c r="T72" s="566"/>
      <c r="U72" s="566"/>
      <c r="V72" s="567"/>
    </row>
    <row r="73" spans="2:22" ht="15" customHeight="1">
      <c r="B73" s="603"/>
      <c r="C73" s="571"/>
      <c r="D73" s="572"/>
      <c r="E73" s="573"/>
      <c r="F73" s="574"/>
      <c r="G73" s="155" t="s">
        <v>47</v>
      </c>
      <c r="H73" s="575"/>
      <c r="I73" s="575"/>
      <c r="J73" s="156" t="s">
        <v>109</v>
      </c>
      <c r="K73" s="493"/>
      <c r="L73" s="494"/>
      <c r="M73" s="495"/>
      <c r="N73" s="565"/>
      <c r="O73" s="566"/>
      <c r="P73" s="566"/>
      <c r="Q73" s="566"/>
      <c r="R73" s="566"/>
      <c r="S73" s="566"/>
      <c r="T73" s="566"/>
      <c r="U73" s="566"/>
      <c r="V73" s="567"/>
    </row>
    <row r="74" spans="2:22" ht="15" customHeight="1">
      <c r="B74" s="604"/>
      <c r="C74" s="586"/>
      <c r="D74" s="587"/>
      <c r="E74" s="578"/>
      <c r="F74" s="579"/>
      <c r="G74" s="17" t="s">
        <v>47</v>
      </c>
      <c r="H74" s="588"/>
      <c r="I74" s="588"/>
      <c r="J74" s="157" t="s">
        <v>109</v>
      </c>
      <c r="K74" s="496"/>
      <c r="L74" s="497"/>
      <c r="M74" s="498"/>
      <c r="N74" s="568"/>
      <c r="O74" s="569"/>
      <c r="P74" s="569"/>
      <c r="Q74" s="569"/>
      <c r="R74" s="569"/>
      <c r="S74" s="569"/>
      <c r="T74" s="569"/>
      <c r="U74" s="569"/>
      <c r="V74" s="570"/>
    </row>
    <row r="75" spans="2:22" ht="15" customHeight="1">
      <c r="B75" s="589"/>
      <c r="C75" s="581"/>
      <c r="D75" s="582"/>
      <c r="E75" s="583"/>
      <c r="F75" s="584"/>
      <c r="G75" s="153" t="s">
        <v>47</v>
      </c>
      <c r="H75" s="585"/>
      <c r="I75" s="585"/>
      <c r="J75" s="154" t="s">
        <v>109</v>
      </c>
      <c r="K75" s="490">
        <f t="shared" ref="K75" si="2">(SUM(E75:F79)+(SUM(H75:I79)/60))/24</f>
        <v>0</v>
      </c>
      <c r="L75" s="491"/>
      <c r="M75" s="492"/>
      <c r="N75" s="562"/>
      <c r="O75" s="563"/>
      <c r="P75" s="563"/>
      <c r="Q75" s="563"/>
      <c r="R75" s="563"/>
      <c r="S75" s="563"/>
      <c r="T75" s="563"/>
      <c r="U75" s="563"/>
      <c r="V75" s="564"/>
    </row>
    <row r="76" spans="2:22" ht="15" customHeight="1">
      <c r="B76" s="590"/>
      <c r="C76" s="571"/>
      <c r="D76" s="572"/>
      <c r="E76" s="573"/>
      <c r="F76" s="574"/>
      <c r="G76" s="155" t="s">
        <v>47</v>
      </c>
      <c r="H76" s="575"/>
      <c r="I76" s="575"/>
      <c r="J76" s="156" t="s">
        <v>109</v>
      </c>
      <c r="K76" s="493"/>
      <c r="L76" s="494"/>
      <c r="M76" s="495"/>
      <c r="N76" s="565"/>
      <c r="O76" s="566"/>
      <c r="P76" s="566"/>
      <c r="Q76" s="566"/>
      <c r="R76" s="566"/>
      <c r="S76" s="566"/>
      <c r="T76" s="566"/>
      <c r="U76" s="566"/>
      <c r="V76" s="567"/>
    </row>
    <row r="77" spans="2:22" ht="15" customHeight="1">
      <c r="B77" s="590"/>
      <c r="C77" s="571"/>
      <c r="D77" s="572"/>
      <c r="E77" s="573"/>
      <c r="F77" s="574"/>
      <c r="G77" s="155" t="s">
        <v>47</v>
      </c>
      <c r="H77" s="575"/>
      <c r="I77" s="575"/>
      <c r="J77" s="156" t="s">
        <v>109</v>
      </c>
      <c r="K77" s="493"/>
      <c r="L77" s="494"/>
      <c r="M77" s="495"/>
      <c r="N77" s="565"/>
      <c r="O77" s="566"/>
      <c r="P77" s="566"/>
      <c r="Q77" s="566"/>
      <c r="R77" s="566"/>
      <c r="S77" s="566"/>
      <c r="T77" s="566"/>
      <c r="U77" s="566"/>
      <c r="V77" s="567"/>
    </row>
    <row r="78" spans="2:22" ht="15" customHeight="1">
      <c r="B78" s="590"/>
      <c r="C78" s="571"/>
      <c r="D78" s="572"/>
      <c r="E78" s="573"/>
      <c r="F78" s="574"/>
      <c r="G78" s="155" t="s">
        <v>47</v>
      </c>
      <c r="H78" s="575"/>
      <c r="I78" s="575"/>
      <c r="J78" s="156" t="s">
        <v>109</v>
      </c>
      <c r="K78" s="493"/>
      <c r="L78" s="494"/>
      <c r="M78" s="495"/>
      <c r="N78" s="565"/>
      <c r="O78" s="566"/>
      <c r="P78" s="566"/>
      <c r="Q78" s="566"/>
      <c r="R78" s="566"/>
      <c r="S78" s="566"/>
      <c r="T78" s="566"/>
      <c r="U78" s="566"/>
      <c r="V78" s="567"/>
    </row>
    <row r="79" spans="2:22" ht="15" customHeight="1">
      <c r="B79" s="591"/>
      <c r="C79" s="586"/>
      <c r="D79" s="587"/>
      <c r="E79" s="578"/>
      <c r="F79" s="579"/>
      <c r="G79" s="17" t="s">
        <v>47</v>
      </c>
      <c r="H79" s="588"/>
      <c r="I79" s="588"/>
      <c r="J79" s="157" t="s">
        <v>109</v>
      </c>
      <c r="K79" s="496"/>
      <c r="L79" s="497"/>
      <c r="M79" s="498"/>
      <c r="N79" s="568"/>
      <c r="O79" s="569"/>
      <c r="P79" s="569"/>
      <c r="Q79" s="569"/>
      <c r="R79" s="569"/>
      <c r="S79" s="569"/>
      <c r="T79" s="569"/>
      <c r="U79" s="569"/>
      <c r="V79" s="570"/>
    </row>
    <row r="80" spans="2:22" ht="15" customHeight="1">
      <c r="B80" s="589"/>
      <c r="C80" s="581"/>
      <c r="D80" s="582"/>
      <c r="E80" s="583"/>
      <c r="F80" s="584"/>
      <c r="G80" s="153" t="s">
        <v>47</v>
      </c>
      <c r="H80" s="585"/>
      <c r="I80" s="585"/>
      <c r="J80" s="154" t="s">
        <v>109</v>
      </c>
      <c r="K80" s="490">
        <f t="shared" ref="K80" si="3">(SUM(E80:F84)+(SUM(H80:I84)/60))/24</f>
        <v>0</v>
      </c>
      <c r="L80" s="491"/>
      <c r="M80" s="492"/>
      <c r="N80" s="562"/>
      <c r="O80" s="563"/>
      <c r="P80" s="563"/>
      <c r="Q80" s="563"/>
      <c r="R80" s="563"/>
      <c r="S80" s="563"/>
      <c r="T80" s="563"/>
      <c r="U80" s="563"/>
      <c r="V80" s="564"/>
    </row>
    <row r="81" spans="2:22" ht="15" customHeight="1">
      <c r="B81" s="590"/>
      <c r="C81" s="571"/>
      <c r="D81" s="572"/>
      <c r="E81" s="573"/>
      <c r="F81" s="574"/>
      <c r="G81" s="155" t="s">
        <v>47</v>
      </c>
      <c r="H81" s="575"/>
      <c r="I81" s="575"/>
      <c r="J81" s="156" t="s">
        <v>109</v>
      </c>
      <c r="K81" s="493"/>
      <c r="L81" s="494"/>
      <c r="M81" s="495"/>
      <c r="N81" s="565"/>
      <c r="O81" s="566"/>
      <c r="P81" s="566"/>
      <c r="Q81" s="566"/>
      <c r="R81" s="566"/>
      <c r="S81" s="566"/>
      <c r="T81" s="566"/>
      <c r="U81" s="566"/>
      <c r="V81" s="567"/>
    </row>
    <row r="82" spans="2:22" ht="15" customHeight="1">
      <c r="B82" s="590"/>
      <c r="C82" s="571"/>
      <c r="D82" s="572"/>
      <c r="E82" s="573"/>
      <c r="F82" s="574"/>
      <c r="G82" s="155" t="s">
        <v>47</v>
      </c>
      <c r="H82" s="575"/>
      <c r="I82" s="575"/>
      <c r="J82" s="156" t="s">
        <v>109</v>
      </c>
      <c r="K82" s="493"/>
      <c r="L82" s="494"/>
      <c r="M82" s="495"/>
      <c r="N82" s="565"/>
      <c r="O82" s="566"/>
      <c r="P82" s="566"/>
      <c r="Q82" s="566"/>
      <c r="R82" s="566"/>
      <c r="S82" s="566"/>
      <c r="T82" s="566"/>
      <c r="U82" s="566"/>
      <c r="V82" s="567"/>
    </row>
    <row r="83" spans="2:22" ht="15" customHeight="1">
      <c r="B83" s="590"/>
      <c r="C83" s="571"/>
      <c r="D83" s="572"/>
      <c r="E83" s="573"/>
      <c r="F83" s="574"/>
      <c r="G83" s="155" t="s">
        <v>47</v>
      </c>
      <c r="H83" s="575"/>
      <c r="I83" s="575"/>
      <c r="J83" s="156" t="s">
        <v>109</v>
      </c>
      <c r="K83" s="493"/>
      <c r="L83" s="494"/>
      <c r="M83" s="495"/>
      <c r="N83" s="565"/>
      <c r="O83" s="566"/>
      <c r="P83" s="566"/>
      <c r="Q83" s="566"/>
      <c r="R83" s="566"/>
      <c r="S83" s="566"/>
      <c r="T83" s="566"/>
      <c r="U83" s="566"/>
      <c r="V83" s="567"/>
    </row>
    <row r="84" spans="2:22" ht="15" customHeight="1">
      <c r="B84" s="591"/>
      <c r="C84" s="576"/>
      <c r="D84" s="577"/>
      <c r="E84" s="578"/>
      <c r="F84" s="579"/>
      <c r="G84" s="158" t="s">
        <v>47</v>
      </c>
      <c r="H84" s="580"/>
      <c r="I84" s="580"/>
      <c r="J84" s="159" t="s">
        <v>109</v>
      </c>
      <c r="K84" s="496"/>
      <c r="L84" s="497"/>
      <c r="M84" s="498"/>
      <c r="N84" s="568"/>
      <c r="O84" s="569"/>
      <c r="P84" s="569"/>
      <c r="Q84" s="569"/>
      <c r="R84" s="569"/>
      <c r="S84" s="569"/>
      <c r="T84" s="569"/>
      <c r="U84" s="569"/>
      <c r="V84" s="570"/>
    </row>
    <row r="85" spans="2:22" ht="15.6" customHeight="1"/>
    <row r="86" spans="2:22" ht="15.6" customHeight="1"/>
    <row r="87" spans="2:22" ht="15.6" customHeight="1">
      <c r="B87" s="47" t="s">
        <v>155</v>
      </c>
      <c r="T87" s="48" t="s">
        <v>107</v>
      </c>
    </row>
    <row r="88" spans="2:22" ht="23.25" customHeight="1">
      <c r="B88" s="333" t="s">
        <v>72</v>
      </c>
      <c r="C88" s="335"/>
      <c r="D88" s="592">
        <f>D14</f>
        <v>3</v>
      </c>
      <c r="E88" s="593"/>
      <c r="F88" s="178" t="s">
        <v>99</v>
      </c>
      <c r="G88" s="592" t="str">
        <f>G14</f>
        <v>②</v>
      </c>
      <c r="H88" s="594"/>
      <c r="I88" s="594"/>
      <c r="J88" s="593"/>
    </row>
    <row r="89" spans="2:22" ht="23.25" customHeight="1">
      <c r="B89" s="63" t="s">
        <v>52</v>
      </c>
    </row>
    <row r="90" spans="2:22" ht="40.15" customHeight="1">
      <c r="B90" s="529" t="s">
        <v>134</v>
      </c>
      <c r="C90" s="529"/>
      <c r="D90" s="529"/>
      <c r="E90" s="529"/>
      <c r="F90" s="160" t="str">
        <f>IF($T$10,"　","○")</f>
        <v>　</v>
      </c>
      <c r="G90" s="530" t="s">
        <v>83</v>
      </c>
      <c r="H90" s="531"/>
      <c r="I90" s="531"/>
      <c r="J90" s="531"/>
      <c r="K90" s="532" t="s">
        <v>133</v>
      </c>
      <c r="L90" s="532"/>
      <c r="M90" s="532"/>
      <c r="N90" s="532"/>
      <c r="O90" s="532"/>
      <c r="P90" s="535">
        <f>SUM(P93:S112)</f>
        <v>237500</v>
      </c>
      <c r="Q90" s="535"/>
      <c r="R90" s="535"/>
      <c r="S90" s="535"/>
      <c r="T90" s="535"/>
      <c r="U90" s="111" t="s">
        <v>8</v>
      </c>
      <c r="V90" s="161"/>
    </row>
    <row r="91" spans="2:22" ht="40.15" customHeight="1">
      <c r="B91" s="529"/>
      <c r="C91" s="529"/>
      <c r="D91" s="529"/>
      <c r="E91" s="529"/>
      <c r="F91" s="160" t="str">
        <f>IF($T$10,"○","　")</f>
        <v>○</v>
      </c>
      <c r="G91" s="530" t="s">
        <v>84</v>
      </c>
      <c r="H91" s="531"/>
      <c r="I91" s="531"/>
      <c r="J91" s="531"/>
      <c r="K91" s="536" t="s">
        <v>150</v>
      </c>
      <c r="L91" s="536"/>
      <c r="M91" s="536"/>
      <c r="N91" s="536"/>
      <c r="O91" s="536"/>
      <c r="P91" s="535">
        <f>SUM(T93:U112)</f>
        <v>215909.09090909088</v>
      </c>
      <c r="Q91" s="535"/>
      <c r="R91" s="535"/>
      <c r="S91" s="535"/>
      <c r="T91" s="535"/>
      <c r="U91" s="111" t="s">
        <v>8</v>
      </c>
      <c r="V91" s="161"/>
    </row>
    <row r="92" spans="2:22" ht="45.6" customHeight="1">
      <c r="B92" s="162" t="s">
        <v>159</v>
      </c>
      <c r="C92" s="561" t="s">
        <v>131</v>
      </c>
      <c r="D92" s="561"/>
      <c r="E92" s="561"/>
      <c r="F92" s="561"/>
      <c r="G92" s="561" t="s">
        <v>147</v>
      </c>
      <c r="H92" s="561"/>
      <c r="I92" s="561"/>
      <c r="J92" s="561"/>
      <c r="K92" s="543" t="s">
        <v>127</v>
      </c>
      <c r="L92" s="544"/>
      <c r="M92" s="544"/>
      <c r="N92" s="110" t="s">
        <v>148</v>
      </c>
      <c r="O92" s="163" t="s">
        <v>160</v>
      </c>
      <c r="P92" s="545" t="s">
        <v>125</v>
      </c>
      <c r="Q92" s="542"/>
      <c r="R92" s="542"/>
      <c r="S92" s="542"/>
      <c r="T92" s="546" t="s">
        <v>124</v>
      </c>
      <c r="U92" s="547"/>
      <c r="V92" s="126"/>
    </row>
    <row r="93" spans="2:22" ht="40.15" customHeight="1">
      <c r="B93" s="197">
        <v>2</v>
      </c>
      <c r="C93" s="559" t="s">
        <v>211</v>
      </c>
      <c r="D93" s="559"/>
      <c r="E93" s="559"/>
      <c r="F93" s="559"/>
      <c r="G93" s="559" t="s">
        <v>137</v>
      </c>
      <c r="H93" s="559"/>
      <c r="I93" s="559"/>
      <c r="J93" s="559"/>
      <c r="K93" s="560">
        <v>110000</v>
      </c>
      <c r="L93" s="560"/>
      <c r="M93" s="560"/>
      <c r="N93" s="198"/>
      <c r="O93" s="198" t="s">
        <v>194</v>
      </c>
      <c r="P93" s="549">
        <v>30000</v>
      </c>
      <c r="Q93" s="549"/>
      <c r="R93" s="549"/>
      <c r="S93" s="549"/>
      <c r="T93" s="551">
        <f>IF(P93="","",P93/1.1)</f>
        <v>27272.727272727272</v>
      </c>
      <c r="U93" s="552"/>
      <c r="V93" s="126"/>
    </row>
    <row r="94" spans="2:22" ht="40.15" customHeight="1">
      <c r="B94" s="197">
        <v>4</v>
      </c>
      <c r="C94" s="559" t="s">
        <v>210</v>
      </c>
      <c r="D94" s="559"/>
      <c r="E94" s="559"/>
      <c r="F94" s="559"/>
      <c r="G94" s="559" t="s">
        <v>137</v>
      </c>
      <c r="H94" s="559"/>
      <c r="I94" s="559"/>
      <c r="J94" s="559"/>
      <c r="K94" s="560">
        <v>300000</v>
      </c>
      <c r="L94" s="560"/>
      <c r="M94" s="560"/>
      <c r="N94" s="198" t="s">
        <v>194</v>
      </c>
      <c r="O94" s="198" t="s">
        <v>194</v>
      </c>
      <c r="P94" s="549">
        <v>107500</v>
      </c>
      <c r="Q94" s="549"/>
      <c r="R94" s="549"/>
      <c r="S94" s="549"/>
      <c r="T94" s="551">
        <f>IF(P94="","",P94/1.1)</f>
        <v>97727.272727272721</v>
      </c>
      <c r="U94" s="552"/>
      <c r="V94" s="126"/>
    </row>
    <row r="95" spans="2:22" ht="40.15" customHeight="1">
      <c r="B95" s="197">
        <v>5</v>
      </c>
      <c r="C95" s="559" t="s">
        <v>209</v>
      </c>
      <c r="D95" s="559"/>
      <c r="E95" s="559"/>
      <c r="F95" s="559"/>
      <c r="G95" s="559" t="s">
        <v>212</v>
      </c>
      <c r="H95" s="559"/>
      <c r="I95" s="559"/>
      <c r="J95" s="559"/>
      <c r="K95" s="560">
        <v>100000</v>
      </c>
      <c r="L95" s="560"/>
      <c r="M95" s="560"/>
      <c r="N95" s="198"/>
      <c r="O95" s="198"/>
      <c r="P95" s="549">
        <v>100000</v>
      </c>
      <c r="Q95" s="549"/>
      <c r="R95" s="549"/>
      <c r="S95" s="549"/>
      <c r="T95" s="551">
        <f>IF(P95="","",P95/1.1)</f>
        <v>90909.090909090897</v>
      </c>
      <c r="U95" s="552"/>
      <c r="V95" s="126"/>
    </row>
    <row r="96" spans="2:22" ht="40.15" customHeight="1">
      <c r="B96" s="164"/>
      <c r="C96" s="557"/>
      <c r="D96" s="557"/>
      <c r="E96" s="557"/>
      <c r="F96" s="557"/>
      <c r="G96" s="557"/>
      <c r="H96" s="557"/>
      <c r="I96" s="557"/>
      <c r="J96" s="557"/>
      <c r="K96" s="558"/>
      <c r="L96" s="558"/>
      <c r="M96" s="558"/>
      <c r="N96" s="113"/>
      <c r="O96" s="113"/>
      <c r="P96" s="550"/>
      <c r="Q96" s="550"/>
      <c r="R96" s="550"/>
      <c r="S96" s="550"/>
      <c r="T96" s="551" t="str">
        <f t="shared" ref="T96:T112" si="4">IF(P96="","",P96/1.1)</f>
        <v/>
      </c>
      <c r="U96" s="552"/>
      <c r="V96" s="126"/>
    </row>
    <row r="97" spans="2:22" ht="40.15" customHeight="1">
      <c r="B97" s="164"/>
      <c r="C97" s="557"/>
      <c r="D97" s="557"/>
      <c r="E97" s="557"/>
      <c r="F97" s="557"/>
      <c r="G97" s="557"/>
      <c r="H97" s="557"/>
      <c r="I97" s="557"/>
      <c r="J97" s="557"/>
      <c r="K97" s="558"/>
      <c r="L97" s="558"/>
      <c r="M97" s="558"/>
      <c r="N97" s="113"/>
      <c r="O97" s="113"/>
      <c r="P97" s="550"/>
      <c r="Q97" s="550"/>
      <c r="R97" s="550"/>
      <c r="S97" s="550"/>
      <c r="T97" s="551" t="str">
        <f t="shared" si="4"/>
        <v/>
      </c>
      <c r="U97" s="552"/>
      <c r="V97" s="126"/>
    </row>
    <row r="98" spans="2:22" ht="40.15" customHeight="1">
      <c r="B98" s="164"/>
      <c r="C98" s="557"/>
      <c r="D98" s="557"/>
      <c r="E98" s="557"/>
      <c r="F98" s="557"/>
      <c r="G98" s="557"/>
      <c r="H98" s="557"/>
      <c r="I98" s="557"/>
      <c r="J98" s="557"/>
      <c r="K98" s="558"/>
      <c r="L98" s="558"/>
      <c r="M98" s="558"/>
      <c r="N98" s="113"/>
      <c r="O98" s="113"/>
      <c r="P98" s="550"/>
      <c r="Q98" s="550"/>
      <c r="R98" s="550"/>
      <c r="S98" s="550"/>
      <c r="T98" s="551" t="str">
        <f t="shared" si="4"/>
        <v/>
      </c>
      <c r="U98" s="552"/>
      <c r="V98" s="126"/>
    </row>
    <row r="99" spans="2:22" ht="40.15" customHeight="1">
      <c r="B99" s="164"/>
      <c r="C99" s="557"/>
      <c r="D99" s="557"/>
      <c r="E99" s="557"/>
      <c r="F99" s="557"/>
      <c r="G99" s="557"/>
      <c r="H99" s="557"/>
      <c r="I99" s="557"/>
      <c r="J99" s="557"/>
      <c r="K99" s="558"/>
      <c r="L99" s="558"/>
      <c r="M99" s="558"/>
      <c r="N99" s="113"/>
      <c r="O99" s="113"/>
      <c r="P99" s="550"/>
      <c r="Q99" s="550"/>
      <c r="R99" s="550"/>
      <c r="S99" s="550"/>
      <c r="T99" s="551" t="str">
        <f t="shared" si="4"/>
        <v/>
      </c>
      <c r="U99" s="552"/>
      <c r="V99" s="126"/>
    </row>
    <row r="100" spans="2:22" ht="40.15" customHeight="1">
      <c r="B100" s="164"/>
      <c r="C100" s="557"/>
      <c r="D100" s="557"/>
      <c r="E100" s="557"/>
      <c r="F100" s="557"/>
      <c r="G100" s="557"/>
      <c r="H100" s="557"/>
      <c r="I100" s="557"/>
      <c r="J100" s="557"/>
      <c r="K100" s="558"/>
      <c r="L100" s="558"/>
      <c r="M100" s="558"/>
      <c r="N100" s="113"/>
      <c r="O100" s="113"/>
      <c r="P100" s="550"/>
      <c r="Q100" s="550"/>
      <c r="R100" s="550"/>
      <c r="S100" s="550"/>
      <c r="T100" s="551" t="str">
        <f t="shared" si="4"/>
        <v/>
      </c>
      <c r="U100" s="552"/>
      <c r="V100" s="126"/>
    </row>
    <row r="101" spans="2:22" ht="40.15" customHeight="1">
      <c r="B101" s="164"/>
      <c r="C101" s="557"/>
      <c r="D101" s="557"/>
      <c r="E101" s="557"/>
      <c r="F101" s="557"/>
      <c r="G101" s="557"/>
      <c r="H101" s="557"/>
      <c r="I101" s="557"/>
      <c r="J101" s="557"/>
      <c r="K101" s="558"/>
      <c r="L101" s="558"/>
      <c r="M101" s="558"/>
      <c r="N101" s="113"/>
      <c r="O101" s="113"/>
      <c r="P101" s="550"/>
      <c r="Q101" s="550"/>
      <c r="R101" s="550"/>
      <c r="S101" s="550"/>
      <c r="T101" s="551" t="str">
        <f t="shared" si="4"/>
        <v/>
      </c>
      <c r="U101" s="552"/>
      <c r="V101" s="126"/>
    </row>
    <row r="102" spans="2:22" ht="40.15" customHeight="1">
      <c r="B102" s="164"/>
      <c r="C102" s="557"/>
      <c r="D102" s="557"/>
      <c r="E102" s="557"/>
      <c r="F102" s="557"/>
      <c r="G102" s="557"/>
      <c r="H102" s="557"/>
      <c r="I102" s="557"/>
      <c r="J102" s="557"/>
      <c r="K102" s="558"/>
      <c r="L102" s="558"/>
      <c r="M102" s="558"/>
      <c r="N102" s="113"/>
      <c r="O102" s="113"/>
      <c r="P102" s="550"/>
      <c r="Q102" s="550"/>
      <c r="R102" s="550"/>
      <c r="S102" s="550"/>
      <c r="T102" s="551" t="str">
        <f t="shared" si="4"/>
        <v/>
      </c>
      <c r="U102" s="552"/>
      <c r="V102" s="126"/>
    </row>
    <row r="103" spans="2:22" ht="40.15" customHeight="1">
      <c r="B103" s="164"/>
      <c r="C103" s="557"/>
      <c r="D103" s="557"/>
      <c r="E103" s="557"/>
      <c r="F103" s="557"/>
      <c r="G103" s="557"/>
      <c r="H103" s="557"/>
      <c r="I103" s="557"/>
      <c r="J103" s="557"/>
      <c r="K103" s="558"/>
      <c r="L103" s="558"/>
      <c r="M103" s="558"/>
      <c r="N103" s="113"/>
      <c r="O103" s="113"/>
      <c r="P103" s="550"/>
      <c r="Q103" s="550"/>
      <c r="R103" s="550"/>
      <c r="S103" s="550"/>
      <c r="T103" s="551" t="str">
        <f t="shared" si="4"/>
        <v/>
      </c>
      <c r="U103" s="552"/>
      <c r="V103" s="126"/>
    </row>
    <row r="104" spans="2:22" ht="40.15" customHeight="1">
      <c r="B104" s="164"/>
      <c r="C104" s="557"/>
      <c r="D104" s="557"/>
      <c r="E104" s="557"/>
      <c r="F104" s="557"/>
      <c r="G104" s="557"/>
      <c r="H104" s="557"/>
      <c r="I104" s="557"/>
      <c r="J104" s="557"/>
      <c r="K104" s="558"/>
      <c r="L104" s="558"/>
      <c r="M104" s="558"/>
      <c r="N104" s="113"/>
      <c r="O104" s="113"/>
      <c r="P104" s="550"/>
      <c r="Q104" s="550"/>
      <c r="R104" s="550"/>
      <c r="S104" s="550"/>
      <c r="T104" s="551" t="str">
        <f t="shared" si="4"/>
        <v/>
      </c>
      <c r="U104" s="552"/>
      <c r="V104" s="126"/>
    </row>
    <row r="105" spans="2:22" ht="40.15" customHeight="1">
      <c r="B105" s="164"/>
      <c r="C105" s="557"/>
      <c r="D105" s="557"/>
      <c r="E105" s="557"/>
      <c r="F105" s="557"/>
      <c r="G105" s="557"/>
      <c r="H105" s="557"/>
      <c r="I105" s="557"/>
      <c r="J105" s="557"/>
      <c r="K105" s="558"/>
      <c r="L105" s="558"/>
      <c r="M105" s="558"/>
      <c r="N105" s="113"/>
      <c r="O105" s="113"/>
      <c r="P105" s="550"/>
      <c r="Q105" s="550"/>
      <c r="R105" s="550"/>
      <c r="S105" s="550"/>
      <c r="T105" s="551" t="str">
        <f t="shared" si="4"/>
        <v/>
      </c>
      <c r="U105" s="552"/>
      <c r="V105" s="126"/>
    </row>
    <row r="106" spans="2:22" ht="40.15" customHeight="1">
      <c r="B106" s="164"/>
      <c r="C106" s="557"/>
      <c r="D106" s="557"/>
      <c r="E106" s="557"/>
      <c r="F106" s="557"/>
      <c r="G106" s="557"/>
      <c r="H106" s="557"/>
      <c r="I106" s="557"/>
      <c r="J106" s="557"/>
      <c r="K106" s="558"/>
      <c r="L106" s="558"/>
      <c r="M106" s="558"/>
      <c r="N106" s="113"/>
      <c r="O106" s="113"/>
      <c r="P106" s="550"/>
      <c r="Q106" s="550"/>
      <c r="R106" s="550"/>
      <c r="S106" s="550"/>
      <c r="T106" s="551" t="str">
        <f t="shared" si="4"/>
        <v/>
      </c>
      <c r="U106" s="552"/>
      <c r="V106" s="126"/>
    </row>
    <row r="107" spans="2:22" ht="40.15" customHeight="1">
      <c r="B107" s="164"/>
      <c r="C107" s="557"/>
      <c r="D107" s="557"/>
      <c r="E107" s="557"/>
      <c r="F107" s="557"/>
      <c r="G107" s="557"/>
      <c r="H107" s="557"/>
      <c r="I107" s="557"/>
      <c r="J107" s="557"/>
      <c r="K107" s="558"/>
      <c r="L107" s="558"/>
      <c r="M107" s="558"/>
      <c r="N107" s="113"/>
      <c r="O107" s="113"/>
      <c r="P107" s="550"/>
      <c r="Q107" s="550"/>
      <c r="R107" s="550"/>
      <c r="S107" s="550"/>
      <c r="T107" s="551" t="str">
        <f t="shared" si="4"/>
        <v/>
      </c>
      <c r="U107" s="552"/>
      <c r="V107" s="126"/>
    </row>
    <row r="108" spans="2:22" ht="40.15" customHeight="1">
      <c r="B108" s="164"/>
      <c r="C108" s="557"/>
      <c r="D108" s="557"/>
      <c r="E108" s="557"/>
      <c r="F108" s="557"/>
      <c r="G108" s="557"/>
      <c r="H108" s="557"/>
      <c r="I108" s="557"/>
      <c r="J108" s="557"/>
      <c r="K108" s="558"/>
      <c r="L108" s="558"/>
      <c r="M108" s="558"/>
      <c r="N108" s="113"/>
      <c r="O108" s="113"/>
      <c r="P108" s="550"/>
      <c r="Q108" s="550"/>
      <c r="R108" s="550"/>
      <c r="S108" s="550"/>
      <c r="T108" s="551" t="str">
        <f t="shared" si="4"/>
        <v/>
      </c>
      <c r="U108" s="552"/>
      <c r="V108" s="126"/>
    </row>
    <row r="109" spans="2:22" ht="40.15" customHeight="1">
      <c r="B109" s="164"/>
      <c r="C109" s="557"/>
      <c r="D109" s="557"/>
      <c r="E109" s="557"/>
      <c r="F109" s="557"/>
      <c r="G109" s="557"/>
      <c r="H109" s="557"/>
      <c r="I109" s="557"/>
      <c r="J109" s="557"/>
      <c r="K109" s="558"/>
      <c r="L109" s="558"/>
      <c r="M109" s="558"/>
      <c r="N109" s="113"/>
      <c r="O109" s="113"/>
      <c r="P109" s="550"/>
      <c r="Q109" s="550"/>
      <c r="R109" s="550"/>
      <c r="S109" s="550"/>
      <c r="T109" s="551" t="str">
        <f t="shared" si="4"/>
        <v/>
      </c>
      <c r="U109" s="552"/>
      <c r="V109" s="126"/>
    </row>
    <row r="110" spans="2:22" ht="40.15" customHeight="1">
      <c r="B110" s="164"/>
      <c r="C110" s="557"/>
      <c r="D110" s="557"/>
      <c r="E110" s="557"/>
      <c r="F110" s="557"/>
      <c r="G110" s="557"/>
      <c r="H110" s="557"/>
      <c r="I110" s="557"/>
      <c r="J110" s="557"/>
      <c r="K110" s="558"/>
      <c r="L110" s="558"/>
      <c r="M110" s="558"/>
      <c r="N110" s="113"/>
      <c r="O110" s="113"/>
      <c r="P110" s="550"/>
      <c r="Q110" s="550"/>
      <c r="R110" s="550"/>
      <c r="S110" s="550"/>
      <c r="T110" s="551" t="str">
        <f t="shared" si="4"/>
        <v/>
      </c>
      <c r="U110" s="552"/>
      <c r="V110" s="126"/>
    </row>
    <row r="111" spans="2:22" ht="40.15" hidden="1" customHeight="1">
      <c r="B111" s="164"/>
      <c r="C111" s="557"/>
      <c r="D111" s="557"/>
      <c r="E111" s="557"/>
      <c r="F111" s="557"/>
      <c r="G111" s="557"/>
      <c r="H111" s="557"/>
      <c r="I111" s="557"/>
      <c r="J111" s="557"/>
      <c r="K111" s="558"/>
      <c r="L111" s="558"/>
      <c r="M111" s="558"/>
      <c r="N111" s="113"/>
      <c r="O111" s="113"/>
      <c r="P111" s="550"/>
      <c r="Q111" s="550"/>
      <c r="R111" s="550"/>
      <c r="S111" s="550"/>
      <c r="T111" s="551" t="str">
        <f t="shared" si="4"/>
        <v/>
      </c>
      <c r="U111" s="552"/>
      <c r="V111" s="126"/>
    </row>
    <row r="112" spans="2:22" ht="40.15" customHeight="1">
      <c r="B112" s="164"/>
      <c r="C112" s="557"/>
      <c r="D112" s="557"/>
      <c r="E112" s="557"/>
      <c r="F112" s="557"/>
      <c r="G112" s="557"/>
      <c r="H112" s="557"/>
      <c r="I112" s="557"/>
      <c r="J112" s="557"/>
      <c r="K112" s="558"/>
      <c r="L112" s="558"/>
      <c r="M112" s="558"/>
      <c r="N112" s="113"/>
      <c r="O112" s="113"/>
      <c r="P112" s="550"/>
      <c r="Q112" s="550"/>
      <c r="R112" s="550"/>
      <c r="S112" s="550"/>
      <c r="T112" s="551" t="str">
        <f t="shared" si="4"/>
        <v/>
      </c>
      <c r="U112" s="552"/>
      <c r="V112" s="126"/>
    </row>
  </sheetData>
  <sheetProtection insertColumns="0"/>
  <dataConsolidate/>
  <mergeCells count="321">
    <mergeCell ref="O2:T2"/>
    <mergeCell ref="O3:T3"/>
    <mergeCell ref="O4:T4"/>
    <mergeCell ref="O5:T5"/>
    <mergeCell ref="A6:T6"/>
    <mergeCell ref="B7:C7"/>
    <mergeCell ref="F7:T7"/>
    <mergeCell ref="B15:C15"/>
    <mergeCell ref="D15:U15"/>
    <mergeCell ref="B16:C16"/>
    <mergeCell ref="D16:J16"/>
    <mergeCell ref="K16:N16"/>
    <mergeCell ref="P16:T16"/>
    <mergeCell ref="A8:T8"/>
    <mergeCell ref="N10:S10"/>
    <mergeCell ref="B14:C14"/>
    <mergeCell ref="D14:E14"/>
    <mergeCell ref="G14:J14"/>
    <mergeCell ref="K14:N14"/>
    <mergeCell ref="O14:R14"/>
    <mergeCell ref="T14:U14"/>
    <mergeCell ref="B27:C27"/>
    <mergeCell ref="D27:K27"/>
    <mergeCell ref="M27:R27"/>
    <mergeCell ref="B28:C30"/>
    <mergeCell ref="D28:E28"/>
    <mergeCell ref="B17:C18"/>
    <mergeCell ref="E17:S17"/>
    <mergeCell ref="E18:S18"/>
    <mergeCell ref="B19:B26"/>
    <mergeCell ref="C19:C24"/>
    <mergeCell ref="D19:D24"/>
    <mergeCell ref="E19:E24"/>
    <mergeCell ref="F19:I19"/>
    <mergeCell ref="K19:M19"/>
    <mergeCell ref="O19:Q19"/>
    <mergeCell ref="S19:S24"/>
    <mergeCell ref="E25:Q25"/>
    <mergeCell ref="D26:R26"/>
    <mergeCell ref="F28:L28"/>
    <mergeCell ref="M28:M29"/>
    <mergeCell ref="O28:R28"/>
    <mergeCell ref="T19:T24"/>
    <mergeCell ref="U19:U24"/>
    <mergeCell ref="H20:I20"/>
    <mergeCell ref="F21:I21"/>
    <mergeCell ref="K21:M21"/>
    <mergeCell ref="O21:Q21"/>
    <mergeCell ref="H22:I22"/>
    <mergeCell ref="F23:I23"/>
    <mergeCell ref="H24:I24"/>
    <mergeCell ref="B37:C37"/>
    <mergeCell ref="D37:R37"/>
    <mergeCell ref="B40:B42"/>
    <mergeCell ref="D40:R40"/>
    <mergeCell ref="B43:C43"/>
    <mergeCell ref="D43:U43"/>
    <mergeCell ref="B31:C31"/>
    <mergeCell ref="D31:R31"/>
    <mergeCell ref="T28:T30"/>
    <mergeCell ref="U28:U30"/>
    <mergeCell ref="D29:E29"/>
    <mergeCell ref="F29:L29"/>
    <mergeCell ref="O29:R29"/>
    <mergeCell ref="D30:E30"/>
    <mergeCell ref="F30:H30"/>
    <mergeCell ref="J30:L30"/>
    <mergeCell ref="K49:M49"/>
    <mergeCell ref="N49:V49"/>
    <mergeCell ref="B32:C32"/>
    <mergeCell ref="D32:S32"/>
    <mergeCell ref="B33:C33"/>
    <mergeCell ref="B34:C34"/>
    <mergeCell ref="E51:F51"/>
    <mergeCell ref="C54:D54"/>
    <mergeCell ref="E54:F54"/>
    <mergeCell ref="H54:I54"/>
    <mergeCell ref="B46:C46"/>
    <mergeCell ref="D46:E46"/>
    <mergeCell ref="G46:J46"/>
    <mergeCell ref="B48:D48"/>
    <mergeCell ref="E48:J48"/>
    <mergeCell ref="C49:D49"/>
    <mergeCell ref="E49:J49"/>
    <mergeCell ref="B50:B54"/>
    <mergeCell ref="H51:I51"/>
    <mergeCell ref="C52:D52"/>
    <mergeCell ref="E52:F52"/>
    <mergeCell ref="H52:I52"/>
    <mergeCell ref="C53:D53"/>
    <mergeCell ref="E53:F53"/>
    <mergeCell ref="C56:D56"/>
    <mergeCell ref="E56:F56"/>
    <mergeCell ref="H56:I56"/>
    <mergeCell ref="C57:D57"/>
    <mergeCell ref="E57:F57"/>
    <mergeCell ref="H57:I57"/>
    <mergeCell ref="C58:D58"/>
    <mergeCell ref="E58:F58"/>
    <mergeCell ref="H59:I59"/>
    <mergeCell ref="H53:I53"/>
    <mergeCell ref="C50:D50"/>
    <mergeCell ref="E50:F50"/>
    <mergeCell ref="H50:I50"/>
    <mergeCell ref="K50:M54"/>
    <mergeCell ref="N50:V54"/>
    <mergeCell ref="C51:D51"/>
    <mergeCell ref="B60:B64"/>
    <mergeCell ref="C60:D60"/>
    <mergeCell ref="E60:F60"/>
    <mergeCell ref="H60:I60"/>
    <mergeCell ref="K60:M64"/>
    <mergeCell ref="C64:D64"/>
    <mergeCell ref="E64:F64"/>
    <mergeCell ref="H64:I64"/>
    <mergeCell ref="K55:M59"/>
    <mergeCell ref="B55:B59"/>
    <mergeCell ref="C55:D55"/>
    <mergeCell ref="E55:F55"/>
    <mergeCell ref="H55:I55"/>
    <mergeCell ref="H58:I58"/>
    <mergeCell ref="C59:D59"/>
    <mergeCell ref="E59:F59"/>
    <mergeCell ref="N55:V59"/>
    <mergeCell ref="N65:V69"/>
    <mergeCell ref="C66:D66"/>
    <mergeCell ref="E66:F66"/>
    <mergeCell ref="H66:I66"/>
    <mergeCell ref="C67:D67"/>
    <mergeCell ref="N60:V64"/>
    <mergeCell ref="C61:D61"/>
    <mergeCell ref="E61:F61"/>
    <mergeCell ref="H61:I61"/>
    <mergeCell ref="C62:D62"/>
    <mergeCell ref="E62:F62"/>
    <mergeCell ref="H62:I62"/>
    <mergeCell ref="C63:D63"/>
    <mergeCell ref="E63:F63"/>
    <mergeCell ref="H63:I63"/>
    <mergeCell ref="E67:F67"/>
    <mergeCell ref="H67:I67"/>
    <mergeCell ref="C68:D68"/>
    <mergeCell ref="E68:F68"/>
    <mergeCell ref="H68:I68"/>
    <mergeCell ref="C69:D69"/>
    <mergeCell ref="E69:F69"/>
    <mergeCell ref="H69:I69"/>
    <mergeCell ref="B65:B69"/>
    <mergeCell ref="C65:D65"/>
    <mergeCell ref="E65:F65"/>
    <mergeCell ref="H65:I65"/>
    <mergeCell ref="B70:B74"/>
    <mergeCell ref="C70:D70"/>
    <mergeCell ref="E70:F70"/>
    <mergeCell ref="H70:I70"/>
    <mergeCell ref="K70:M74"/>
    <mergeCell ref="K65:M69"/>
    <mergeCell ref="N70:V74"/>
    <mergeCell ref="C71:D71"/>
    <mergeCell ref="E71:F71"/>
    <mergeCell ref="H71:I71"/>
    <mergeCell ref="C72:D72"/>
    <mergeCell ref="K75:M79"/>
    <mergeCell ref="N75:V79"/>
    <mergeCell ref="C76:D76"/>
    <mergeCell ref="E76:F76"/>
    <mergeCell ref="H76:I76"/>
    <mergeCell ref="C77:D77"/>
    <mergeCell ref="E72:F72"/>
    <mergeCell ref="H72:I72"/>
    <mergeCell ref="C73:D73"/>
    <mergeCell ref="E73:F73"/>
    <mergeCell ref="H73:I73"/>
    <mergeCell ref="C74:D74"/>
    <mergeCell ref="E74:F74"/>
    <mergeCell ref="H74:I74"/>
    <mergeCell ref="E77:F77"/>
    <mergeCell ref="H77:I77"/>
    <mergeCell ref="C78:D78"/>
    <mergeCell ref="E78:F78"/>
    <mergeCell ref="H78:I78"/>
    <mergeCell ref="C79:D79"/>
    <mergeCell ref="E79:F79"/>
    <mergeCell ref="H79:I79"/>
    <mergeCell ref="B75:B79"/>
    <mergeCell ref="C75:D75"/>
    <mergeCell ref="E75:F75"/>
    <mergeCell ref="H75:I75"/>
    <mergeCell ref="B88:C88"/>
    <mergeCell ref="D88:E88"/>
    <mergeCell ref="G88:J88"/>
    <mergeCell ref="B80:B84"/>
    <mergeCell ref="K80:M84"/>
    <mergeCell ref="N80:V84"/>
    <mergeCell ref="C81:D81"/>
    <mergeCell ref="E81:F81"/>
    <mergeCell ref="H81:I81"/>
    <mergeCell ref="C82:D82"/>
    <mergeCell ref="P90:T90"/>
    <mergeCell ref="G91:J91"/>
    <mergeCell ref="K91:O91"/>
    <mergeCell ref="E82:F82"/>
    <mergeCell ref="H82:I82"/>
    <mergeCell ref="C83:D83"/>
    <mergeCell ref="E83:F83"/>
    <mergeCell ref="H83:I83"/>
    <mergeCell ref="C84:D84"/>
    <mergeCell ref="E84:F84"/>
    <mergeCell ref="H84:I84"/>
    <mergeCell ref="C80:D80"/>
    <mergeCell ref="E80:F80"/>
    <mergeCell ref="H80:I80"/>
    <mergeCell ref="P91:T91"/>
    <mergeCell ref="B90:E91"/>
    <mergeCell ref="G90:J90"/>
    <mergeCell ref="K90:O90"/>
    <mergeCell ref="C92:F92"/>
    <mergeCell ref="G92:J92"/>
    <mergeCell ref="K92:M92"/>
    <mergeCell ref="P92:S92"/>
    <mergeCell ref="T92:U92"/>
    <mergeCell ref="C93:F93"/>
    <mergeCell ref="G93:J93"/>
    <mergeCell ref="K93:M93"/>
    <mergeCell ref="P93:S93"/>
    <mergeCell ref="T93:U93"/>
    <mergeCell ref="C94:F94"/>
    <mergeCell ref="G94:J94"/>
    <mergeCell ref="K94:M94"/>
    <mergeCell ref="P94:S94"/>
    <mergeCell ref="T94:U94"/>
    <mergeCell ref="C95:F95"/>
    <mergeCell ref="G95:J95"/>
    <mergeCell ref="K95:M95"/>
    <mergeCell ref="P95:S95"/>
    <mergeCell ref="T95:U95"/>
    <mergeCell ref="C96:F96"/>
    <mergeCell ref="G96:J96"/>
    <mergeCell ref="K96:M96"/>
    <mergeCell ref="P96:S96"/>
    <mergeCell ref="T96:U96"/>
    <mergeCell ref="C97:F97"/>
    <mergeCell ref="G97:J97"/>
    <mergeCell ref="K97:M97"/>
    <mergeCell ref="P97:S97"/>
    <mergeCell ref="T97:U97"/>
    <mergeCell ref="C98:F98"/>
    <mergeCell ref="G98:J98"/>
    <mergeCell ref="K98:M98"/>
    <mergeCell ref="P98:S98"/>
    <mergeCell ref="T98:U98"/>
    <mergeCell ref="C99:F99"/>
    <mergeCell ref="G99:J99"/>
    <mergeCell ref="K99:M99"/>
    <mergeCell ref="P99:S99"/>
    <mergeCell ref="T99:U99"/>
    <mergeCell ref="C100:F100"/>
    <mergeCell ref="G100:J100"/>
    <mergeCell ref="K100:M100"/>
    <mergeCell ref="P100:S100"/>
    <mergeCell ref="T100:U100"/>
    <mergeCell ref="C101:F101"/>
    <mergeCell ref="G101:J101"/>
    <mergeCell ref="K101:M101"/>
    <mergeCell ref="P101:S101"/>
    <mergeCell ref="T101:U101"/>
    <mergeCell ref="C102:F102"/>
    <mergeCell ref="G102:J102"/>
    <mergeCell ref="K102:M102"/>
    <mergeCell ref="P102:S102"/>
    <mergeCell ref="T102:U102"/>
    <mergeCell ref="C103:F103"/>
    <mergeCell ref="G103:J103"/>
    <mergeCell ref="K103:M103"/>
    <mergeCell ref="P103:S103"/>
    <mergeCell ref="T103:U103"/>
    <mergeCell ref="C104:F104"/>
    <mergeCell ref="G104:J104"/>
    <mergeCell ref="K104:M104"/>
    <mergeCell ref="P104:S104"/>
    <mergeCell ref="T104:U104"/>
    <mergeCell ref="C105:F105"/>
    <mergeCell ref="G105:J105"/>
    <mergeCell ref="K105:M105"/>
    <mergeCell ref="P105:S105"/>
    <mergeCell ref="T105:U105"/>
    <mergeCell ref="C106:F106"/>
    <mergeCell ref="G106:J106"/>
    <mergeCell ref="K106:M106"/>
    <mergeCell ref="P106:S106"/>
    <mergeCell ref="T106:U106"/>
    <mergeCell ref="C107:F107"/>
    <mergeCell ref="G107:J107"/>
    <mergeCell ref="K107:M107"/>
    <mergeCell ref="P107:S107"/>
    <mergeCell ref="T107:U107"/>
    <mergeCell ref="C108:F108"/>
    <mergeCell ref="G108:J108"/>
    <mergeCell ref="K108:M108"/>
    <mergeCell ref="P108:S108"/>
    <mergeCell ref="T108:U108"/>
    <mergeCell ref="C109:F109"/>
    <mergeCell ref="G109:J109"/>
    <mergeCell ref="K109:M109"/>
    <mergeCell ref="P109:S109"/>
    <mergeCell ref="T109:U109"/>
    <mergeCell ref="C112:F112"/>
    <mergeCell ref="G112:J112"/>
    <mergeCell ref="K112:M112"/>
    <mergeCell ref="P112:S112"/>
    <mergeCell ref="T112:U112"/>
    <mergeCell ref="C110:F110"/>
    <mergeCell ref="G110:J110"/>
    <mergeCell ref="K110:M110"/>
    <mergeCell ref="P110:S110"/>
    <mergeCell ref="T110:U110"/>
    <mergeCell ref="C111:F111"/>
    <mergeCell ref="G111:J111"/>
    <mergeCell ref="K111:M111"/>
    <mergeCell ref="P111:S111"/>
    <mergeCell ref="T111:U111"/>
  </mergeCells>
  <phoneticPr fontId="3"/>
  <conditionalFormatting sqref="T19">
    <cfRule type="cellIs" dxfId="18" priority="2" operator="lessThan">
      <formula>#REF!</formula>
    </cfRule>
    <cfRule type="cellIs" dxfId="17" priority="3" operator="lessThan">
      <formula>#REF!</formula>
    </cfRule>
  </conditionalFormatting>
  <conditionalFormatting sqref="T25:T26">
    <cfRule type="cellIs" dxfId="16" priority="4" operator="equal">
      <formula>#REF!</formula>
    </cfRule>
    <cfRule type="cellIs" dxfId="15" priority="5" operator="equal">
      <formula>#REF!</formula>
    </cfRule>
  </conditionalFormatting>
  <conditionalFormatting sqref="T34">
    <cfRule type="cellIs" dxfId="14" priority="1" stopIfTrue="1" operator="lessThan">
      <formula>0.5</formula>
    </cfRule>
  </conditionalFormatting>
  <dataValidations count="12">
    <dataValidation type="list" allowBlank="1" showInputMessage="1" showErrorMessage="1" sqref="G93:J112">
      <formula1>"令和2年4月,令和2年5月,令和2年6月,令和2年7月,令和2年8月,令和2年9月,令和2年10月"</formula1>
    </dataValidation>
    <dataValidation type="list" allowBlank="1" showInputMessage="1" showErrorMessage="1" sqref="O16 U16">
      <formula1>"〇,×"</formula1>
    </dataValidation>
    <dataValidation type="list" allowBlank="1" showInputMessage="1" showErrorMessage="1" sqref="K21:M21 F19:I19 F21:I21 F23:I23 K19:M19 O19:Q19 O21:Q21">
      <formula1>"5,6,7,8,9,10,11,12,1"</formula1>
    </dataValidation>
    <dataValidation allowBlank="1" showInputMessage="1" showErrorMessage="1" prompt="※免税事業者は税込額、課税事業者は税抜額となります。" sqref="T31"/>
    <dataValidation allowBlank="1" showInputMessage="1" showErrorMessage="1" promptTitle="【注意】" prompt="賃金が全体の５０%以上となるよう設定してください。_x000a_（下の「※賃金の割合」参照）" sqref="WVV983113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F65609 JG65609 TC65609 ACY65609 AMU65609 AWQ65609 BGM65609 BQI65609 CAE65609 CKA65609 CTW65609 DDS65609 DNO65609 DXK65609 EHG65609 ERC65609 FAY65609 FKU65609 FUQ65609 GEM65609 GOI65609 GYE65609 HIA65609 HRW65609 IBS65609 ILO65609 IVK65609 JFG65609 JPC65609 JYY65609 KIU65609 KSQ65609 LCM65609 LMI65609 LWE65609 MGA65609 MPW65609 MZS65609 NJO65609 NTK65609 ODG65609 ONC65609 OWY65609 PGU65609 PQQ65609 QAM65609 QKI65609 QUE65609 REA65609 RNW65609 RXS65609 SHO65609 SRK65609 TBG65609 TLC65609 TUY65609 UEU65609 UOQ65609 UYM65609 VII65609 VSE65609 WCA65609 WLW65609 WVS65609 F131145 JG131145 TC131145 ACY131145 AMU131145 AWQ131145 BGM131145 BQI131145 CAE131145 CKA131145 CTW131145 DDS131145 DNO131145 DXK131145 EHG131145 ERC131145 FAY131145 FKU131145 FUQ131145 GEM131145 GOI131145 GYE131145 HIA131145 HRW131145 IBS131145 ILO131145 IVK131145 JFG131145 JPC131145 JYY131145 KIU131145 KSQ131145 LCM131145 LMI131145 LWE131145 MGA131145 MPW131145 MZS131145 NJO131145 NTK131145 ODG131145 ONC131145 OWY131145 PGU131145 PQQ131145 QAM131145 QKI131145 QUE131145 REA131145 RNW131145 RXS131145 SHO131145 SRK131145 TBG131145 TLC131145 TUY131145 UEU131145 UOQ131145 UYM131145 VII131145 VSE131145 WCA131145 WLW131145 WVS131145 F196681 JG196681 TC196681 ACY196681 AMU196681 AWQ196681 BGM196681 BQI196681 CAE196681 CKA196681 CTW196681 DDS196681 DNO196681 DXK196681 EHG196681 ERC196681 FAY196681 FKU196681 FUQ196681 GEM196681 GOI196681 GYE196681 HIA196681 HRW196681 IBS196681 ILO196681 IVK196681 JFG196681 JPC196681 JYY196681 KIU196681 KSQ196681 LCM196681 LMI196681 LWE196681 MGA196681 MPW196681 MZS196681 NJO196681 NTK196681 ODG196681 ONC196681 OWY196681 PGU196681 PQQ196681 QAM196681 QKI196681 QUE196681 REA196681 RNW196681 RXS196681 SHO196681 SRK196681 TBG196681 TLC196681 TUY196681 UEU196681 UOQ196681 UYM196681 VII196681 VSE196681 WCA196681 WLW196681 WVS196681 F262217 JG262217 TC262217 ACY262217 AMU262217 AWQ262217 BGM262217 BQI262217 CAE262217 CKA262217 CTW262217 DDS262217 DNO262217 DXK262217 EHG262217 ERC262217 FAY262217 FKU262217 FUQ262217 GEM262217 GOI262217 GYE262217 HIA262217 HRW262217 IBS262217 ILO262217 IVK262217 JFG262217 JPC262217 JYY262217 KIU262217 KSQ262217 LCM262217 LMI262217 LWE262217 MGA262217 MPW262217 MZS262217 NJO262217 NTK262217 ODG262217 ONC262217 OWY262217 PGU262217 PQQ262217 QAM262217 QKI262217 QUE262217 REA262217 RNW262217 RXS262217 SHO262217 SRK262217 TBG262217 TLC262217 TUY262217 UEU262217 UOQ262217 UYM262217 VII262217 VSE262217 WCA262217 WLW262217 WVS262217 F327753 JG327753 TC327753 ACY327753 AMU327753 AWQ327753 BGM327753 BQI327753 CAE327753 CKA327753 CTW327753 DDS327753 DNO327753 DXK327753 EHG327753 ERC327753 FAY327753 FKU327753 FUQ327753 GEM327753 GOI327753 GYE327753 HIA327753 HRW327753 IBS327753 ILO327753 IVK327753 JFG327753 JPC327753 JYY327753 KIU327753 KSQ327753 LCM327753 LMI327753 LWE327753 MGA327753 MPW327753 MZS327753 NJO327753 NTK327753 ODG327753 ONC327753 OWY327753 PGU327753 PQQ327753 QAM327753 QKI327753 QUE327753 REA327753 RNW327753 RXS327753 SHO327753 SRK327753 TBG327753 TLC327753 TUY327753 UEU327753 UOQ327753 UYM327753 VII327753 VSE327753 WCA327753 WLW327753 WVS327753 F393289 JG393289 TC393289 ACY393289 AMU393289 AWQ393289 BGM393289 BQI393289 CAE393289 CKA393289 CTW393289 DDS393289 DNO393289 DXK393289 EHG393289 ERC393289 FAY393289 FKU393289 FUQ393289 GEM393289 GOI393289 GYE393289 HIA393289 HRW393289 IBS393289 ILO393289 IVK393289 JFG393289 JPC393289 JYY393289 KIU393289 KSQ393289 LCM393289 LMI393289 LWE393289 MGA393289 MPW393289 MZS393289 NJO393289 NTK393289 ODG393289 ONC393289 OWY393289 PGU393289 PQQ393289 QAM393289 QKI393289 QUE393289 REA393289 RNW393289 RXS393289 SHO393289 SRK393289 TBG393289 TLC393289 TUY393289 UEU393289 UOQ393289 UYM393289 VII393289 VSE393289 WCA393289 WLW393289 WVS393289 F458825 JG458825 TC458825 ACY458825 AMU458825 AWQ458825 BGM458825 BQI458825 CAE458825 CKA458825 CTW458825 DDS458825 DNO458825 DXK458825 EHG458825 ERC458825 FAY458825 FKU458825 FUQ458825 GEM458825 GOI458825 GYE458825 HIA458825 HRW458825 IBS458825 ILO458825 IVK458825 JFG458825 JPC458825 JYY458825 KIU458825 KSQ458825 LCM458825 LMI458825 LWE458825 MGA458825 MPW458825 MZS458825 NJO458825 NTK458825 ODG458825 ONC458825 OWY458825 PGU458825 PQQ458825 QAM458825 QKI458825 QUE458825 REA458825 RNW458825 RXS458825 SHO458825 SRK458825 TBG458825 TLC458825 TUY458825 UEU458825 UOQ458825 UYM458825 VII458825 VSE458825 WCA458825 WLW458825 WVS458825 F524361 JG524361 TC524361 ACY524361 AMU524361 AWQ524361 BGM524361 BQI524361 CAE524361 CKA524361 CTW524361 DDS524361 DNO524361 DXK524361 EHG524361 ERC524361 FAY524361 FKU524361 FUQ524361 GEM524361 GOI524361 GYE524361 HIA524361 HRW524361 IBS524361 ILO524361 IVK524361 JFG524361 JPC524361 JYY524361 KIU524361 KSQ524361 LCM524361 LMI524361 LWE524361 MGA524361 MPW524361 MZS524361 NJO524361 NTK524361 ODG524361 ONC524361 OWY524361 PGU524361 PQQ524361 QAM524361 QKI524361 QUE524361 REA524361 RNW524361 RXS524361 SHO524361 SRK524361 TBG524361 TLC524361 TUY524361 UEU524361 UOQ524361 UYM524361 VII524361 VSE524361 WCA524361 WLW524361 WVS524361 F589897 JG589897 TC589897 ACY589897 AMU589897 AWQ589897 BGM589897 BQI589897 CAE589897 CKA589897 CTW589897 DDS589897 DNO589897 DXK589897 EHG589897 ERC589897 FAY589897 FKU589897 FUQ589897 GEM589897 GOI589897 GYE589897 HIA589897 HRW589897 IBS589897 ILO589897 IVK589897 JFG589897 JPC589897 JYY589897 KIU589897 KSQ589897 LCM589897 LMI589897 LWE589897 MGA589897 MPW589897 MZS589897 NJO589897 NTK589897 ODG589897 ONC589897 OWY589897 PGU589897 PQQ589897 QAM589897 QKI589897 QUE589897 REA589897 RNW589897 RXS589897 SHO589897 SRK589897 TBG589897 TLC589897 TUY589897 UEU589897 UOQ589897 UYM589897 VII589897 VSE589897 WCA589897 WLW589897 WVS589897 F655433 JG655433 TC655433 ACY655433 AMU655433 AWQ655433 BGM655433 BQI655433 CAE655433 CKA655433 CTW655433 DDS655433 DNO655433 DXK655433 EHG655433 ERC655433 FAY655433 FKU655433 FUQ655433 GEM655433 GOI655433 GYE655433 HIA655433 HRW655433 IBS655433 ILO655433 IVK655433 JFG655433 JPC655433 JYY655433 KIU655433 KSQ655433 LCM655433 LMI655433 LWE655433 MGA655433 MPW655433 MZS655433 NJO655433 NTK655433 ODG655433 ONC655433 OWY655433 PGU655433 PQQ655433 QAM655433 QKI655433 QUE655433 REA655433 RNW655433 RXS655433 SHO655433 SRK655433 TBG655433 TLC655433 TUY655433 UEU655433 UOQ655433 UYM655433 VII655433 VSE655433 WCA655433 WLW655433 WVS655433 F720969 JG720969 TC720969 ACY720969 AMU720969 AWQ720969 BGM720969 BQI720969 CAE720969 CKA720969 CTW720969 DDS720969 DNO720969 DXK720969 EHG720969 ERC720969 FAY720969 FKU720969 FUQ720969 GEM720969 GOI720969 GYE720969 HIA720969 HRW720969 IBS720969 ILO720969 IVK720969 JFG720969 JPC720969 JYY720969 KIU720969 KSQ720969 LCM720969 LMI720969 LWE720969 MGA720969 MPW720969 MZS720969 NJO720969 NTK720969 ODG720969 ONC720969 OWY720969 PGU720969 PQQ720969 QAM720969 QKI720969 QUE720969 REA720969 RNW720969 RXS720969 SHO720969 SRK720969 TBG720969 TLC720969 TUY720969 UEU720969 UOQ720969 UYM720969 VII720969 VSE720969 WCA720969 WLW720969 WVS720969 F786505 JG786505 TC786505 ACY786505 AMU786505 AWQ786505 BGM786505 BQI786505 CAE786505 CKA786505 CTW786505 DDS786505 DNO786505 DXK786505 EHG786505 ERC786505 FAY786505 FKU786505 FUQ786505 GEM786505 GOI786505 GYE786505 HIA786505 HRW786505 IBS786505 ILO786505 IVK786505 JFG786505 JPC786505 JYY786505 KIU786505 KSQ786505 LCM786505 LMI786505 LWE786505 MGA786505 MPW786505 MZS786505 NJO786505 NTK786505 ODG786505 ONC786505 OWY786505 PGU786505 PQQ786505 QAM786505 QKI786505 QUE786505 REA786505 RNW786505 RXS786505 SHO786505 SRK786505 TBG786505 TLC786505 TUY786505 UEU786505 UOQ786505 UYM786505 VII786505 VSE786505 WCA786505 WLW786505 WVS786505 F852041 JG852041 TC852041 ACY852041 AMU852041 AWQ852041 BGM852041 BQI852041 CAE852041 CKA852041 CTW852041 DDS852041 DNO852041 DXK852041 EHG852041 ERC852041 FAY852041 FKU852041 FUQ852041 GEM852041 GOI852041 GYE852041 HIA852041 HRW852041 IBS852041 ILO852041 IVK852041 JFG852041 JPC852041 JYY852041 KIU852041 KSQ852041 LCM852041 LMI852041 LWE852041 MGA852041 MPW852041 MZS852041 NJO852041 NTK852041 ODG852041 ONC852041 OWY852041 PGU852041 PQQ852041 QAM852041 QKI852041 QUE852041 REA852041 RNW852041 RXS852041 SHO852041 SRK852041 TBG852041 TLC852041 TUY852041 UEU852041 UOQ852041 UYM852041 VII852041 VSE852041 WCA852041 WLW852041 WVS852041 F917577 JG917577 TC917577 ACY917577 AMU917577 AWQ917577 BGM917577 BQI917577 CAE917577 CKA917577 CTW917577 DDS917577 DNO917577 DXK917577 EHG917577 ERC917577 FAY917577 FKU917577 FUQ917577 GEM917577 GOI917577 GYE917577 HIA917577 HRW917577 IBS917577 ILO917577 IVK917577 JFG917577 JPC917577 JYY917577 KIU917577 KSQ917577 LCM917577 LMI917577 LWE917577 MGA917577 MPW917577 MZS917577 NJO917577 NTK917577 ODG917577 ONC917577 OWY917577 PGU917577 PQQ917577 QAM917577 QKI917577 QUE917577 REA917577 RNW917577 RXS917577 SHO917577 SRK917577 TBG917577 TLC917577 TUY917577 UEU917577 UOQ917577 UYM917577 VII917577 VSE917577 WCA917577 WLW917577 WVS917577 F983113 JG983113 TC983113 ACY983113 AMU983113 AWQ983113 BGM983113 BQI983113 CAE983113 CKA983113 CTW983113 DDS983113 DNO983113 DXK983113 EHG983113 ERC983113 FAY983113 FKU983113 FUQ983113 GEM983113 GOI983113 GYE983113 HIA983113 HRW983113 IBS983113 ILO983113 IVK983113 JFG983113 JPC983113 JYY983113 KIU983113 KSQ983113 LCM983113 LMI983113 LWE983113 MGA983113 MPW983113 MZS983113 NJO983113 NTK983113 ODG983113 ONC983113 OWY983113 PGU983113 PQQ983113 QAM983113 QKI983113 QUE983113 REA983113 RNW983113 RXS983113 SHO983113 SRK983113 TBG983113 TLC983113 TUY983113 UEU983113 UOQ983113 UYM983113 VII983113 VSE983113 WCA983113 WLW983113 WVS983113 WLZ983113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K65609:L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K131145:L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K196681:L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K262217:L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K327753:L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K393289:L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K458825:L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K524361:L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K589897:L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K655433:L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K720969:L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K786505:L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K852041:L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K917577:L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K983113:L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賃金の割合」参照）" sqref="WVY983113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Q65609 JM65609 TI65609 ADE65609 ANA65609 AWW65609 BGS65609 BQO65609 CAK65609 CKG65609 CUC65609 DDY65609 DNU65609 DXQ65609 EHM65609 ERI65609 FBE65609 FLA65609 FUW65609 GES65609 GOO65609 GYK65609 HIG65609 HSC65609 IBY65609 ILU65609 IVQ65609 JFM65609 JPI65609 JZE65609 KJA65609 KSW65609 LCS65609 LMO65609 LWK65609 MGG65609 MQC65609 MZY65609 NJU65609 NTQ65609 ODM65609 ONI65609 OXE65609 PHA65609 PQW65609 QAS65609 QKO65609 QUK65609 REG65609 ROC65609 RXY65609 SHU65609 SRQ65609 TBM65609 TLI65609 TVE65609 UFA65609 UOW65609 UYS65609 VIO65609 VSK65609 WCG65609 WMC65609 WVY65609 Q131145 JM131145 TI131145 ADE131145 ANA131145 AWW131145 BGS131145 BQO131145 CAK131145 CKG131145 CUC131145 DDY131145 DNU131145 DXQ131145 EHM131145 ERI131145 FBE131145 FLA131145 FUW131145 GES131145 GOO131145 GYK131145 HIG131145 HSC131145 IBY131145 ILU131145 IVQ131145 JFM131145 JPI131145 JZE131145 KJA131145 KSW131145 LCS131145 LMO131145 LWK131145 MGG131145 MQC131145 MZY131145 NJU131145 NTQ131145 ODM131145 ONI131145 OXE131145 PHA131145 PQW131145 QAS131145 QKO131145 QUK131145 REG131145 ROC131145 RXY131145 SHU131145 SRQ131145 TBM131145 TLI131145 TVE131145 UFA131145 UOW131145 UYS131145 VIO131145 VSK131145 WCG131145 WMC131145 WVY131145 Q196681 JM196681 TI196681 ADE196681 ANA196681 AWW196681 BGS196681 BQO196681 CAK196681 CKG196681 CUC196681 DDY196681 DNU196681 DXQ196681 EHM196681 ERI196681 FBE196681 FLA196681 FUW196681 GES196681 GOO196681 GYK196681 HIG196681 HSC196681 IBY196681 ILU196681 IVQ196681 JFM196681 JPI196681 JZE196681 KJA196681 KSW196681 LCS196681 LMO196681 LWK196681 MGG196681 MQC196681 MZY196681 NJU196681 NTQ196681 ODM196681 ONI196681 OXE196681 PHA196681 PQW196681 QAS196681 QKO196681 QUK196681 REG196681 ROC196681 RXY196681 SHU196681 SRQ196681 TBM196681 TLI196681 TVE196681 UFA196681 UOW196681 UYS196681 VIO196681 VSK196681 WCG196681 WMC196681 WVY196681 Q262217 JM262217 TI262217 ADE262217 ANA262217 AWW262217 BGS262217 BQO262217 CAK262217 CKG262217 CUC262217 DDY262217 DNU262217 DXQ262217 EHM262217 ERI262217 FBE262217 FLA262217 FUW262217 GES262217 GOO262217 GYK262217 HIG262217 HSC262217 IBY262217 ILU262217 IVQ262217 JFM262217 JPI262217 JZE262217 KJA262217 KSW262217 LCS262217 LMO262217 LWK262217 MGG262217 MQC262217 MZY262217 NJU262217 NTQ262217 ODM262217 ONI262217 OXE262217 PHA262217 PQW262217 QAS262217 QKO262217 QUK262217 REG262217 ROC262217 RXY262217 SHU262217 SRQ262217 TBM262217 TLI262217 TVE262217 UFA262217 UOW262217 UYS262217 VIO262217 VSK262217 WCG262217 WMC262217 WVY262217 Q327753 JM327753 TI327753 ADE327753 ANA327753 AWW327753 BGS327753 BQO327753 CAK327753 CKG327753 CUC327753 DDY327753 DNU327753 DXQ327753 EHM327753 ERI327753 FBE327753 FLA327753 FUW327753 GES327753 GOO327753 GYK327753 HIG327753 HSC327753 IBY327753 ILU327753 IVQ327753 JFM327753 JPI327753 JZE327753 KJA327753 KSW327753 LCS327753 LMO327753 LWK327753 MGG327753 MQC327753 MZY327753 NJU327753 NTQ327753 ODM327753 ONI327753 OXE327753 PHA327753 PQW327753 QAS327753 QKO327753 QUK327753 REG327753 ROC327753 RXY327753 SHU327753 SRQ327753 TBM327753 TLI327753 TVE327753 UFA327753 UOW327753 UYS327753 VIO327753 VSK327753 WCG327753 WMC327753 WVY327753 Q393289 JM393289 TI393289 ADE393289 ANA393289 AWW393289 BGS393289 BQO393289 CAK393289 CKG393289 CUC393289 DDY393289 DNU393289 DXQ393289 EHM393289 ERI393289 FBE393289 FLA393289 FUW393289 GES393289 GOO393289 GYK393289 HIG393289 HSC393289 IBY393289 ILU393289 IVQ393289 JFM393289 JPI393289 JZE393289 KJA393289 KSW393289 LCS393289 LMO393289 LWK393289 MGG393289 MQC393289 MZY393289 NJU393289 NTQ393289 ODM393289 ONI393289 OXE393289 PHA393289 PQW393289 QAS393289 QKO393289 QUK393289 REG393289 ROC393289 RXY393289 SHU393289 SRQ393289 TBM393289 TLI393289 TVE393289 UFA393289 UOW393289 UYS393289 VIO393289 VSK393289 WCG393289 WMC393289 WVY393289 Q458825 JM458825 TI458825 ADE458825 ANA458825 AWW458825 BGS458825 BQO458825 CAK458825 CKG458825 CUC458825 DDY458825 DNU458825 DXQ458825 EHM458825 ERI458825 FBE458825 FLA458825 FUW458825 GES458825 GOO458825 GYK458825 HIG458825 HSC458825 IBY458825 ILU458825 IVQ458825 JFM458825 JPI458825 JZE458825 KJA458825 KSW458825 LCS458825 LMO458825 LWK458825 MGG458825 MQC458825 MZY458825 NJU458825 NTQ458825 ODM458825 ONI458825 OXE458825 PHA458825 PQW458825 QAS458825 QKO458825 QUK458825 REG458825 ROC458825 RXY458825 SHU458825 SRQ458825 TBM458825 TLI458825 TVE458825 UFA458825 UOW458825 UYS458825 VIO458825 VSK458825 WCG458825 WMC458825 WVY458825 Q524361 JM524361 TI524361 ADE524361 ANA524361 AWW524361 BGS524361 BQO524361 CAK524361 CKG524361 CUC524361 DDY524361 DNU524361 DXQ524361 EHM524361 ERI524361 FBE524361 FLA524361 FUW524361 GES524361 GOO524361 GYK524361 HIG524361 HSC524361 IBY524361 ILU524361 IVQ524361 JFM524361 JPI524361 JZE524361 KJA524361 KSW524361 LCS524361 LMO524361 LWK524361 MGG524361 MQC524361 MZY524361 NJU524361 NTQ524361 ODM524361 ONI524361 OXE524361 PHA524361 PQW524361 QAS524361 QKO524361 QUK524361 REG524361 ROC524361 RXY524361 SHU524361 SRQ524361 TBM524361 TLI524361 TVE524361 UFA524361 UOW524361 UYS524361 VIO524361 VSK524361 WCG524361 WMC524361 WVY524361 Q589897 JM589897 TI589897 ADE589897 ANA589897 AWW589897 BGS589897 BQO589897 CAK589897 CKG589897 CUC589897 DDY589897 DNU589897 DXQ589897 EHM589897 ERI589897 FBE589897 FLA589897 FUW589897 GES589897 GOO589897 GYK589897 HIG589897 HSC589897 IBY589897 ILU589897 IVQ589897 JFM589897 JPI589897 JZE589897 KJA589897 KSW589897 LCS589897 LMO589897 LWK589897 MGG589897 MQC589897 MZY589897 NJU589897 NTQ589897 ODM589897 ONI589897 OXE589897 PHA589897 PQW589897 QAS589897 QKO589897 QUK589897 REG589897 ROC589897 RXY589897 SHU589897 SRQ589897 TBM589897 TLI589897 TVE589897 UFA589897 UOW589897 UYS589897 VIO589897 VSK589897 WCG589897 WMC589897 WVY589897 Q655433 JM655433 TI655433 ADE655433 ANA655433 AWW655433 BGS655433 BQO655433 CAK655433 CKG655433 CUC655433 DDY655433 DNU655433 DXQ655433 EHM655433 ERI655433 FBE655433 FLA655433 FUW655433 GES655433 GOO655433 GYK655433 HIG655433 HSC655433 IBY655433 ILU655433 IVQ655433 JFM655433 JPI655433 JZE655433 KJA655433 KSW655433 LCS655433 LMO655433 LWK655433 MGG655433 MQC655433 MZY655433 NJU655433 NTQ655433 ODM655433 ONI655433 OXE655433 PHA655433 PQW655433 QAS655433 QKO655433 QUK655433 REG655433 ROC655433 RXY655433 SHU655433 SRQ655433 TBM655433 TLI655433 TVE655433 UFA655433 UOW655433 UYS655433 VIO655433 VSK655433 WCG655433 WMC655433 WVY655433 Q720969 JM720969 TI720969 ADE720969 ANA720969 AWW720969 BGS720969 BQO720969 CAK720969 CKG720969 CUC720969 DDY720969 DNU720969 DXQ720969 EHM720969 ERI720969 FBE720969 FLA720969 FUW720969 GES720969 GOO720969 GYK720969 HIG720969 HSC720969 IBY720969 ILU720969 IVQ720969 JFM720969 JPI720969 JZE720969 KJA720969 KSW720969 LCS720969 LMO720969 LWK720969 MGG720969 MQC720969 MZY720969 NJU720969 NTQ720969 ODM720969 ONI720969 OXE720969 PHA720969 PQW720969 QAS720969 QKO720969 QUK720969 REG720969 ROC720969 RXY720969 SHU720969 SRQ720969 TBM720969 TLI720969 TVE720969 UFA720969 UOW720969 UYS720969 VIO720969 VSK720969 WCG720969 WMC720969 WVY720969 Q786505 JM786505 TI786505 ADE786505 ANA786505 AWW786505 BGS786505 BQO786505 CAK786505 CKG786505 CUC786505 DDY786505 DNU786505 DXQ786505 EHM786505 ERI786505 FBE786505 FLA786505 FUW786505 GES786505 GOO786505 GYK786505 HIG786505 HSC786505 IBY786505 ILU786505 IVQ786505 JFM786505 JPI786505 JZE786505 KJA786505 KSW786505 LCS786505 LMO786505 LWK786505 MGG786505 MQC786505 MZY786505 NJU786505 NTQ786505 ODM786505 ONI786505 OXE786505 PHA786505 PQW786505 QAS786505 QKO786505 QUK786505 REG786505 ROC786505 RXY786505 SHU786505 SRQ786505 TBM786505 TLI786505 TVE786505 UFA786505 UOW786505 UYS786505 VIO786505 VSK786505 WCG786505 WMC786505 WVY786505 Q852041 JM852041 TI852041 ADE852041 ANA852041 AWW852041 BGS852041 BQO852041 CAK852041 CKG852041 CUC852041 DDY852041 DNU852041 DXQ852041 EHM852041 ERI852041 FBE852041 FLA852041 FUW852041 GES852041 GOO852041 GYK852041 HIG852041 HSC852041 IBY852041 ILU852041 IVQ852041 JFM852041 JPI852041 JZE852041 KJA852041 KSW852041 LCS852041 LMO852041 LWK852041 MGG852041 MQC852041 MZY852041 NJU852041 NTQ852041 ODM852041 ONI852041 OXE852041 PHA852041 PQW852041 QAS852041 QKO852041 QUK852041 REG852041 ROC852041 RXY852041 SHU852041 SRQ852041 TBM852041 TLI852041 TVE852041 UFA852041 UOW852041 UYS852041 VIO852041 VSK852041 WCG852041 WMC852041 WVY852041 Q917577 JM917577 TI917577 ADE917577 ANA917577 AWW917577 BGS917577 BQO917577 CAK917577 CKG917577 CUC917577 DDY917577 DNU917577 DXQ917577 EHM917577 ERI917577 FBE917577 FLA917577 FUW917577 GES917577 GOO917577 GYK917577 HIG917577 HSC917577 IBY917577 ILU917577 IVQ917577 JFM917577 JPI917577 JZE917577 KJA917577 KSW917577 LCS917577 LMO917577 LWK917577 MGG917577 MQC917577 MZY917577 NJU917577 NTQ917577 ODM917577 ONI917577 OXE917577 PHA917577 PQW917577 QAS917577 QKO917577 QUK917577 REG917577 ROC917577 RXY917577 SHU917577 SRQ917577 TBM917577 TLI917577 TVE917577 UFA917577 UOW917577 UYS917577 VIO917577 VSK917577 WCG917577 WMC917577 WVY917577 Q983113 JM983113 TI983113 ADE983113 ANA983113 AWW983113 BGS983113 BQO983113 CAK983113 CKG983113 CUC983113 DDY983113 DNU983113 DXQ983113 EHM983113 ERI983113 FBE983113 FLA983113 FUW983113 GES983113 GOO983113 GYK983113 HIG983113 HSC983113 IBY983113 ILU983113 IVQ983113 JFM983113 JPI983113 JZE983113 KJA983113 KSW983113 LCS983113 LMO983113 LWK983113 MGG983113 MQC983113 MZY983113 NJU983113 NTQ983113 ODM983113 ONI983113 OXE983113 PHA983113 PQW983113 QAS983113 QKO983113 QUK983113 REG983113 ROC983113 RXY983113 SHU983113 SRQ983113 TBM983113 TLI983113 TVE983113 UFA983113 UOW983113 UYS983113 VIO983113 VSK983113 WCG983113 WMC983113"/>
    <dataValidation type="list" allowBlank="1" showInputMessage="1" showErrorMessage="1" sqref="WVS983114:WVV983114 JG28:JJ28 TC28:TF28 ACY28:ADB28 AMU28:AMX28 AWQ28:AWT28 BGM28:BGP28 BQI28:BQL28 CAE28:CAH28 CKA28:CKD28 CTW28:CTZ28 DDS28:DDV28 DNO28:DNR28 DXK28:DXN28 EHG28:EHJ28 ERC28:ERF28 FAY28:FBB28 FKU28:FKX28 FUQ28:FUT28 GEM28:GEP28 GOI28:GOL28 GYE28:GYH28 HIA28:HID28 HRW28:HRZ28 IBS28:IBV28 ILO28:ILR28 IVK28:IVN28 JFG28:JFJ28 JPC28:JPF28 JYY28:JZB28 KIU28:KIX28 KSQ28:KST28 LCM28:LCP28 LMI28:LML28 LWE28:LWH28 MGA28:MGD28 MPW28:MPZ28 MZS28:MZV28 NJO28:NJR28 NTK28:NTN28 ODG28:ODJ28 ONC28:ONF28 OWY28:OXB28 PGU28:PGX28 PQQ28:PQT28 QAM28:QAP28 QKI28:QKL28 QUE28:QUH28 REA28:RED28 RNW28:RNZ28 RXS28:RXV28 SHO28:SHR28 SRK28:SRN28 TBG28:TBJ28 TLC28:TLF28 TUY28:TVB28 UEU28:UEX28 UOQ28:UOT28 UYM28:UYP28 VII28:VIL28 VSE28:VSH28 WCA28:WCD28 WLW28:WLZ28 WVS28:WVV28 F65610:L65610 JG65610:JJ65610 TC65610:TF65610 ACY65610:ADB65610 AMU65610:AMX65610 AWQ65610:AWT65610 BGM65610:BGP65610 BQI65610:BQL65610 CAE65610:CAH65610 CKA65610:CKD65610 CTW65610:CTZ65610 DDS65610:DDV65610 DNO65610:DNR65610 DXK65610:DXN65610 EHG65610:EHJ65610 ERC65610:ERF65610 FAY65610:FBB65610 FKU65610:FKX65610 FUQ65610:FUT65610 GEM65610:GEP65610 GOI65610:GOL65610 GYE65610:GYH65610 HIA65610:HID65610 HRW65610:HRZ65610 IBS65610:IBV65610 ILO65610:ILR65610 IVK65610:IVN65610 JFG65610:JFJ65610 JPC65610:JPF65610 JYY65610:JZB65610 KIU65610:KIX65610 KSQ65610:KST65610 LCM65610:LCP65610 LMI65610:LML65610 LWE65610:LWH65610 MGA65610:MGD65610 MPW65610:MPZ65610 MZS65610:MZV65610 NJO65610:NJR65610 NTK65610:NTN65610 ODG65610:ODJ65610 ONC65610:ONF65610 OWY65610:OXB65610 PGU65610:PGX65610 PQQ65610:PQT65610 QAM65610:QAP65610 QKI65610:QKL65610 QUE65610:QUH65610 REA65610:RED65610 RNW65610:RNZ65610 RXS65610:RXV65610 SHO65610:SHR65610 SRK65610:SRN65610 TBG65610:TBJ65610 TLC65610:TLF65610 TUY65610:TVB65610 UEU65610:UEX65610 UOQ65610:UOT65610 UYM65610:UYP65610 VII65610:VIL65610 VSE65610:VSH65610 WCA65610:WCD65610 WLW65610:WLZ65610 WVS65610:WVV65610 F131146:L131146 JG131146:JJ131146 TC131146:TF131146 ACY131146:ADB131146 AMU131146:AMX131146 AWQ131146:AWT131146 BGM131146:BGP131146 BQI131146:BQL131146 CAE131146:CAH131146 CKA131146:CKD131146 CTW131146:CTZ131146 DDS131146:DDV131146 DNO131146:DNR131146 DXK131146:DXN131146 EHG131146:EHJ131146 ERC131146:ERF131146 FAY131146:FBB131146 FKU131146:FKX131146 FUQ131146:FUT131146 GEM131146:GEP131146 GOI131146:GOL131146 GYE131146:GYH131146 HIA131146:HID131146 HRW131146:HRZ131146 IBS131146:IBV131146 ILO131146:ILR131146 IVK131146:IVN131146 JFG131146:JFJ131146 JPC131146:JPF131146 JYY131146:JZB131146 KIU131146:KIX131146 KSQ131146:KST131146 LCM131146:LCP131146 LMI131146:LML131146 LWE131146:LWH131146 MGA131146:MGD131146 MPW131146:MPZ131146 MZS131146:MZV131146 NJO131146:NJR131146 NTK131146:NTN131146 ODG131146:ODJ131146 ONC131146:ONF131146 OWY131146:OXB131146 PGU131146:PGX131146 PQQ131146:PQT131146 QAM131146:QAP131146 QKI131146:QKL131146 QUE131146:QUH131146 REA131146:RED131146 RNW131146:RNZ131146 RXS131146:RXV131146 SHO131146:SHR131146 SRK131146:SRN131146 TBG131146:TBJ131146 TLC131146:TLF131146 TUY131146:TVB131146 UEU131146:UEX131146 UOQ131146:UOT131146 UYM131146:UYP131146 VII131146:VIL131146 VSE131146:VSH131146 WCA131146:WCD131146 WLW131146:WLZ131146 WVS131146:WVV131146 F196682:L196682 JG196682:JJ196682 TC196682:TF196682 ACY196682:ADB196682 AMU196682:AMX196682 AWQ196682:AWT196682 BGM196682:BGP196682 BQI196682:BQL196682 CAE196682:CAH196682 CKA196682:CKD196682 CTW196682:CTZ196682 DDS196682:DDV196682 DNO196682:DNR196682 DXK196682:DXN196682 EHG196682:EHJ196682 ERC196682:ERF196682 FAY196682:FBB196682 FKU196682:FKX196682 FUQ196682:FUT196682 GEM196682:GEP196682 GOI196682:GOL196682 GYE196682:GYH196682 HIA196682:HID196682 HRW196682:HRZ196682 IBS196682:IBV196682 ILO196682:ILR196682 IVK196682:IVN196682 JFG196682:JFJ196682 JPC196682:JPF196682 JYY196682:JZB196682 KIU196682:KIX196682 KSQ196682:KST196682 LCM196682:LCP196682 LMI196682:LML196682 LWE196682:LWH196682 MGA196682:MGD196682 MPW196682:MPZ196682 MZS196682:MZV196682 NJO196682:NJR196682 NTK196682:NTN196682 ODG196682:ODJ196682 ONC196682:ONF196682 OWY196682:OXB196682 PGU196682:PGX196682 PQQ196682:PQT196682 QAM196682:QAP196682 QKI196682:QKL196682 QUE196682:QUH196682 REA196682:RED196682 RNW196682:RNZ196682 RXS196682:RXV196682 SHO196682:SHR196682 SRK196682:SRN196682 TBG196682:TBJ196682 TLC196682:TLF196682 TUY196682:TVB196682 UEU196682:UEX196682 UOQ196682:UOT196682 UYM196682:UYP196682 VII196682:VIL196682 VSE196682:VSH196682 WCA196682:WCD196682 WLW196682:WLZ196682 WVS196682:WVV196682 F262218:L262218 JG262218:JJ262218 TC262218:TF262218 ACY262218:ADB262218 AMU262218:AMX262218 AWQ262218:AWT262218 BGM262218:BGP262218 BQI262218:BQL262218 CAE262218:CAH262218 CKA262218:CKD262218 CTW262218:CTZ262218 DDS262218:DDV262218 DNO262218:DNR262218 DXK262218:DXN262218 EHG262218:EHJ262218 ERC262218:ERF262218 FAY262218:FBB262218 FKU262218:FKX262218 FUQ262218:FUT262218 GEM262218:GEP262218 GOI262218:GOL262218 GYE262218:GYH262218 HIA262218:HID262218 HRW262218:HRZ262218 IBS262218:IBV262218 ILO262218:ILR262218 IVK262218:IVN262218 JFG262218:JFJ262218 JPC262218:JPF262218 JYY262218:JZB262218 KIU262218:KIX262218 KSQ262218:KST262218 LCM262218:LCP262218 LMI262218:LML262218 LWE262218:LWH262218 MGA262218:MGD262218 MPW262218:MPZ262218 MZS262218:MZV262218 NJO262218:NJR262218 NTK262218:NTN262218 ODG262218:ODJ262218 ONC262218:ONF262218 OWY262218:OXB262218 PGU262218:PGX262218 PQQ262218:PQT262218 QAM262218:QAP262218 QKI262218:QKL262218 QUE262218:QUH262218 REA262218:RED262218 RNW262218:RNZ262218 RXS262218:RXV262218 SHO262218:SHR262218 SRK262218:SRN262218 TBG262218:TBJ262218 TLC262218:TLF262218 TUY262218:TVB262218 UEU262218:UEX262218 UOQ262218:UOT262218 UYM262218:UYP262218 VII262218:VIL262218 VSE262218:VSH262218 WCA262218:WCD262218 WLW262218:WLZ262218 WVS262218:WVV262218 F327754:L327754 JG327754:JJ327754 TC327754:TF327754 ACY327754:ADB327754 AMU327754:AMX327754 AWQ327754:AWT327754 BGM327754:BGP327754 BQI327754:BQL327754 CAE327754:CAH327754 CKA327754:CKD327754 CTW327754:CTZ327754 DDS327754:DDV327754 DNO327754:DNR327754 DXK327754:DXN327754 EHG327754:EHJ327754 ERC327754:ERF327754 FAY327754:FBB327754 FKU327754:FKX327754 FUQ327754:FUT327754 GEM327754:GEP327754 GOI327754:GOL327754 GYE327754:GYH327754 HIA327754:HID327754 HRW327754:HRZ327754 IBS327754:IBV327754 ILO327754:ILR327754 IVK327754:IVN327754 JFG327754:JFJ327754 JPC327754:JPF327754 JYY327754:JZB327754 KIU327754:KIX327754 KSQ327754:KST327754 LCM327754:LCP327754 LMI327754:LML327754 LWE327754:LWH327754 MGA327754:MGD327754 MPW327754:MPZ327754 MZS327754:MZV327754 NJO327754:NJR327754 NTK327754:NTN327754 ODG327754:ODJ327754 ONC327754:ONF327754 OWY327754:OXB327754 PGU327754:PGX327754 PQQ327754:PQT327754 QAM327754:QAP327754 QKI327754:QKL327754 QUE327754:QUH327754 REA327754:RED327754 RNW327754:RNZ327754 RXS327754:RXV327754 SHO327754:SHR327754 SRK327754:SRN327754 TBG327754:TBJ327754 TLC327754:TLF327754 TUY327754:TVB327754 UEU327754:UEX327754 UOQ327754:UOT327754 UYM327754:UYP327754 VII327754:VIL327754 VSE327754:VSH327754 WCA327754:WCD327754 WLW327754:WLZ327754 WVS327754:WVV327754 F393290:L393290 JG393290:JJ393290 TC393290:TF393290 ACY393290:ADB393290 AMU393290:AMX393290 AWQ393290:AWT393290 BGM393290:BGP393290 BQI393290:BQL393290 CAE393290:CAH393290 CKA393290:CKD393290 CTW393290:CTZ393290 DDS393290:DDV393290 DNO393290:DNR393290 DXK393290:DXN393290 EHG393290:EHJ393290 ERC393290:ERF393290 FAY393290:FBB393290 FKU393290:FKX393290 FUQ393290:FUT393290 GEM393290:GEP393290 GOI393290:GOL393290 GYE393290:GYH393290 HIA393290:HID393290 HRW393290:HRZ393290 IBS393290:IBV393290 ILO393290:ILR393290 IVK393290:IVN393290 JFG393290:JFJ393290 JPC393290:JPF393290 JYY393290:JZB393290 KIU393290:KIX393290 KSQ393290:KST393290 LCM393290:LCP393290 LMI393290:LML393290 LWE393290:LWH393290 MGA393290:MGD393290 MPW393290:MPZ393290 MZS393290:MZV393290 NJO393290:NJR393290 NTK393290:NTN393290 ODG393290:ODJ393290 ONC393290:ONF393290 OWY393290:OXB393290 PGU393290:PGX393290 PQQ393290:PQT393290 QAM393290:QAP393290 QKI393290:QKL393290 QUE393290:QUH393290 REA393290:RED393290 RNW393290:RNZ393290 RXS393290:RXV393290 SHO393290:SHR393290 SRK393290:SRN393290 TBG393290:TBJ393290 TLC393290:TLF393290 TUY393290:TVB393290 UEU393290:UEX393290 UOQ393290:UOT393290 UYM393290:UYP393290 VII393290:VIL393290 VSE393290:VSH393290 WCA393290:WCD393290 WLW393290:WLZ393290 WVS393290:WVV393290 F458826:L458826 JG458826:JJ458826 TC458826:TF458826 ACY458826:ADB458826 AMU458826:AMX458826 AWQ458826:AWT458826 BGM458826:BGP458826 BQI458826:BQL458826 CAE458826:CAH458826 CKA458826:CKD458826 CTW458826:CTZ458826 DDS458826:DDV458826 DNO458826:DNR458826 DXK458826:DXN458826 EHG458826:EHJ458826 ERC458826:ERF458826 FAY458826:FBB458826 FKU458826:FKX458826 FUQ458826:FUT458826 GEM458826:GEP458826 GOI458826:GOL458826 GYE458826:GYH458826 HIA458826:HID458826 HRW458826:HRZ458826 IBS458826:IBV458826 ILO458826:ILR458826 IVK458826:IVN458826 JFG458826:JFJ458826 JPC458826:JPF458826 JYY458826:JZB458826 KIU458826:KIX458826 KSQ458826:KST458826 LCM458826:LCP458826 LMI458826:LML458826 LWE458826:LWH458826 MGA458826:MGD458826 MPW458826:MPZ458826 MZS458826:MZV458826 NJO458826:NJR458826 NTK458826:NTN458826 ODG458826:ODJ458826 ONC458826:ONF458826 OWY458826:OXB458826 PGU458826:PGX458826 PQQ458826:PQT458826 QAM458826:QAP458826 QKI458826:QKL458826 QUE458826:QUH458826 REA458826:RED458826 RNW458826:RNZ458826 RXS458826:RXV458826 SHO458826:SHR458826 SRK458826:SRN458826 TBG458826:TBJ458826 TLC458826:TLF458826 TUY458826:TVB458826 UEU458826:UEX458826 UOQ458826:UOT458826 UYM458826:UYP458826 VII458826:VIL458826 VSE458826:VSH458826 WCA458826:WCD458826 WLW458826:WLZ458826 WVS458826:WVV458826 F524362:L524362 JG524362:JJ524362 TC524362:TF524362 ACY524362:ADB524362 AMU524362:AMX524362 AWQ524362:AWT524362 BGM524362:BGP524362 BQI524362:BQL524362 CAE524362:CAH524362 CKA524362:CKD524362 CTW524362:CTZ524362 DDS524362:DDV524362 DNO524362:DNR524362 DXK524362:DXN524362 EHG524362:EHJ524362 ERC524362:ERF524362 FAY524362:FBB524362 FKU524362:FKX524362 FUQ524362:FUT524362 GEM524362:GEP524362 GOI524362:GOL524362 GYE524362:GYH524362 HIA524362:HID524362 HRW524362:HRZ524362 IBS524362:IBV524362 ILO524362:ILR524362 IVK524362:IVN524362 JFG524362:JFJ524362 JPC524362:JPF524362 JYY524362:JZB524362 KIU524362:KIX524362 KSQ524362:KST524362 LCM524362:LCP524362 LMI524362:LML524362 LWE524362:LWH524362 MGA524362:MGD524362 MPW524362:MPZ524362 MZS524362:MZV524362 NJO524362:NJR524362 NTK524362:NTN524362 ODG524362:ODJ524362 ONC524362:ONF524362 OWY524362:OXB524362 PGU524362:PGX524362 PQQ524362:PQT524362 QAM524362:QAP524362 QKI524362:QKL524362 QUE524362:QUH524362 REA524362:RED524362 RNW524362:RNZ524362 RXS524362:RXV524362 SHO524362:SHR524362 SRK524362:SRN524362 TBG524362:TBJ524362 TLC524362:TLF524362 TUY524362:TVB524362 UEU524362:UEX524362 UOQ524362:UOT524362 UYM524362:UYP524362 VII524362:VIL524362 VSE524362:VSH524362 WCA524362:WCD524362 WLW524362:WLZ524362 WVS524362:WVV524362 F589898:L589898 JG589898:JJ589898 TC589898:TF589898 ACY589898:ADB589898 AMU589898:AMX589898 AWQ589898:AWT589898 BGM589898:BGP589898 BQI589898:BQL589898 CAE589898:CAH589898 CKA589898:CKD589898 CTW589898:CTZ589898 DDS589898:DDV589898 DNO589898:DNR589898 DXK589898:DXN589898 EHG589898:EHJ589898 ERC589898:ERF589898 FAY589898:FBB589898 FKU589898:FKX589898 FUQ589898:FUT589898 GEM589898:GEP589898 GOI589898:GOL589898 GYE589898:GYH589898 HIA589898:HID589898 HRW589898:HRZ589898 IBS589898:IBV589898 ILO589898:ILR589898 IVK589898:IVN589898 JFG589898:JFJ589898 JPC589898:JPF589898 JYY589898:JZB589898 KIU589898:KIX589898 KSQ589898:KST589898 LCM589898:LCP589898 LMI589898:LML589898 LWE589898:LWH589898 MGA589898:MGD589898 MPW589898:MPZ589898 MZS589898:MZV589898 NJO589898:NJR589898 NTK589898:NTN589898 ODG589898:ODJ589898 ONC589898:ONF589898 OWY589898:OXB589898 PGU589898:PGX589898 PQQ589898:PQT589898 QAM589898:QAP589898 QKI589898:QKL589898 QUE589898:QUH589898 REA589898:RED589898 RNW589898:RNZ589898 RXS589898:RXV589898 SHO589898:SHR589898 SRK589898:SRN589898 TBG589898:TBJ589898 TLC589898:TLF589898 TUY589898:TVB589898 UEU589898:UEX589898 UOQ589898:UOT589898 UYM589898:UYP589898 VII589898:VIL589898 VSE589898:VSH589898 WCA589898:WCD589898 WLW589898:WLZ589898 WVS589898:WVV589898 F655434:L655434 JG655434:JJ655434 TC655434:TF655434 ACY655434:ADB655434 AMU655434:AMX655434 AWQ655434:AWT655434 BGM655434:BGP655434 BQI655434:BQL655434 CAE655434:CAH655434 CKA655434:CKD655434 CTW655434:CTZ655434 DDS655434:DDV655434 DNO655434:DNR655434 DXK655434:DXN655434 EHG655434:EHJ655434 ERC655434:ERF655434 FAY655434:FBB655434 FKU655434:FKX655434 FUQ655434:FUT655434 GEM655434:GEP655434 GOI655434:GOL655434 GYE655434:GYH655434 HIA655434:HID655434 HRW655434:HRZ655434 IBS655434:IBV655434 ILO655434:ILR655434 IVK655434:IVN655434 JFG655434:JFJ655434 JPC655434:JPF655434 JYY655434:JZB655434 KIU655434:KIX655434 KSQ655434:KST655434 LCM655434:LCP655434 LMI655434:LML655434 LWE655434:LWH655434 MGA655434:MGD655434 MPW655434:MPZ655434 MZS655434:MZV655434 NJO655434:NJR655434 NTK655434:NTN655434 ODG655434:ODJ655434 ONC655434:ONF655434 OWY655434:OXB655434 PGU655434:PGX655434 PQQ655434:PQT655434 QAM655434:QAP655434 QKI655434:QKL655434 QUE655434:QUH655434 REA655434:RED655434 RNW655434:RNZ655434 RXS655434:RXV655434 SHO655434:SHR655434 SRK655434:SRN655434 TBG655434:TBJ655434 TLC655434:TLF655434 TUY655434:TVB655434 UEU655434:UEX655434 UOQ655434:UOT655434 UYM655434:UYP655434 VII655434:VIL655434 VSE655434:VSH655434 WCA655434:WCD655434 WLW655434:WLZ655434 WVS655434:WVV655434 F720970:L720970 JG720970:JJ720970 TC720970:TF720970 ACY720970:ADB720970 AMU720970:AMX720970 AWQ720970:AWT720970 BGM720970:BGP720970 BQI720970:BQL720970 CAE720970:CAH720970 CKA720970:CKD720970 CTW720970:CTZ720970 DDS720970:DDV720970 DNO720970:DNR720970 DXK720970:DXN720970 EHG720970:EHJ720970 ERC720970:ERF720970 FAY720970:FBB720970 FKU720970:FKX720970 FUQ720970:FUT720970 GEM720970:GEP720970 GOI720970:GOL720970 GYE720970:GYH720970 HIA720970:HID720970 HRW720970:HRZ720970 IBS720970:IBV720970 ILO720970:ILR720970 IVK720970:IVN720970 JFG720970:JFJ720970 JPC720970:JPF720970 JYY720970:JZB720970 KIU720970:KIX720970 KSQ720970:KST720970 LCM720970:LCP720970 LMI720970:LML720970 LWE720970:LWH720970 MGA720970:MGD720970 MPW720970:MPZ720970 MZS720970:MZV720970 NJO720970:NJR720970 NTK720970:NTN720970 ODG720970:ODJ720970 ONC720970:ONF720970 OWY720970:OXB720970 PGU720970:PGX720970 PQQ720970:PQT720970 QAM720970:QAP720970 QKI720970:QKL720970 QUE720970:QUH720970 REA720970:RED720970 RNW720970:RNZ720970 RXS720970:RXV720970 SHO720970:SHR720970 SRK720970:SRN720970 TBG720970:TBJ720970 TLC720970:TLF720970 TUY720970:TVB720970 UEU720970:UEX720970 UOQ720970:UOT720970 UYM720970:UYP720970 VII720970:VIL720970 VSE720970:VSH720970 WCA720970:WCD720970 WLW720970:WLZ720970 WVS720970:WVV720970 F786506:L786506 JG786506:JJ786506 TC786506:TF786506 ACY786506:ADB786506 AMU786506:AMX786506 AWQ786506:AWT786506 BGM786506:BGP786506 BQI786506:BQL786506 CAE786506:CAH786506 CKA786506:CKD786506 CTW786506:CTZ786506 DDS786506:DDV786506 DNO786506:DNR786506 DXK786506:DXN786506 EHG786506:EHJ786506 ERC786506:ERF786506 FAY786506:FBB786506 FKU786506:FKX786506 FUQ786506:FUT786506 GEM786506:GEP786506 GOI786506:GOL786506 GYE786506:GYH786506 HIA786506:HID786506 HRW786506:HRZ786506 IBS786506:IBV786506 ILO786506:ILR786506 IVK786506:IVN786506 JFG786506:JFJ786506 JPC786506:JPF786506 JYY786506:JZB786506 KIU786506:KIX786506 KSQ786506:KST786506 LCM786506:LCP786506 LMI786506:LML786506 LWE786506:LWH786506 MGA786506:MGD786506 MPW786506:MPZ786506 MZS786506:MZV786506 NJO786506:NJR786506 NTK786506:NTN786506 ODG786506:ODJ786506 ONC786506:ONF786506 OWY786506:OXB786506 PGU786506:PGX786506 PQQ786506:PQT786506 QAM786506:QAP786506 QKI786506:QKL786506 QUE786506:QUH786506 REA786506:RED786506 RNW786506:RNZ786506 RXS786506:RXV786506 SHO786506:SHR786506 SRK786506:SRN786506 TBG786506:TBJ786506 TLC786506:TLF786506 TUY786506:TVB786506 UEU786506:UEX786506 UOQ786506:UOT786506 UYM786506:UYP786506 VII786506:VIL786506 VSE786506:VSH786506 WCA786506:WCD786506 WLW786506:WLZ786506 WVS786506:WVV786506 F852042:L852042 JG852042:JJ852042 TC852042:TF852042 ACY852042:ADB852042 AMU852042:AMX852042 AWQ852042:AWT852042 BGM852042:BGP852042 BQI852042:BQL852042 CAE852042:CAH852042 CKA852042:CKD852042 CTW852042:CTZ852042 DDS852042:DDV852042 DNO852042:DNR852042 DXK852042:DXN852042 EHG852042:EHJ852042 ERC852042:ERF852042 FAY852042:FBB852042 FKU852042:FKX852042 FUQ852042:FUT852042 GEM852042:GEP852042 GOI852042:GOL852042 GYE852042:GYH852042 HIA852042:HID852042 HRW852042:HRZ852042 IBS852042:IBV852042 ILO852042:ILR852042 IVK852042:IVN852042 JFG852042:JFJ852042 JPC852042:JPF852042 JYY852042:JZB852042 KIU852042:KIX852042 KSQ852042:KST852042 LCM852042:LCP852042 LMI852042:LML852042 LWE852042:LWH852042 MGA852042:MGD852042 MPW852042:MPZ852042 MZS852042:MZV852042 NJO852042:NJR852042 NTK852042:NTN852042 ODG852042:ODJ852042 ONC852042:ONF852042 OWY852042:OXB852042 PGU852042:PGX852042 PQQ852042:PQT852042 QAM852042:QAP852042 QKI852042:QKL852042 QUE852042:QUH852042 REA852042:RED852042 RNW852042:RNZ852042 RXS852042:RXV852042 SHO852042:SHR852042 SRK852042:SRN852042 TBG852042:TBJ852042 TLC852042:TLF852042 TUY852042:TVB852042 UEU852042:UEX852042 UOQ852042:UOT852042 UYM852042:UYP852042 VII852042:VIL852042 VSE852042:VSH852042 WCA852042:WCD852042 WLW852042:WLZ852042 WVS852042:WVV852042 F917578:L917578 JG917578:JJ917578 TC917578:TF917578 ACY917578:ADB917578 AMU917578:AMX917578 AWQ917578:AWT917578 BGM917578:BGP917578 BQI917578:BQL917578 CAE917578:CAH917578 CKA917578:CKD917578 CTW917578:CTZ917578 DDS917578:DDV917578 DNO917578:DNR917578 DXK917578:DXN917578 EHG917578:EHJ917578 ERC917578:ERF917578 FAY917578:FBB917578 FKU917578:FKX917578 FUQ917578:FUT917578 GEM917578:GEP917578 GOI917578:GOL917578 GYE917578:GYH917578 HIA917578:HID917578 HRW917578:HRZ917578 IBS917578:IBV917578 ILO917578:ILR917578 IVK917578:IVN917578 JFG917578:JFJ917578 JPC917578:JPF917578 JYY917578:JZB917578 KIU917578:KIX917578 KSQ917578:KST917578 LCM917578:LCP917578 LMI917578:LML917578 LWE917578:LWH917578 MGA917578:MGD917578 MPW917578:MPZ917578 MZS917578:MZV917578 NJO917578:NJR917578 NTK917578:NTN917578 ODG917578:ODJ917578 ONC917578:ONF917578 OWY917578:OXB917578 PGU917578:PGX917578 PQQ917578:PQT917578 QAM917578:QAP917578 QKI917578:QKL917578 QUE917578:QUH917578 REA917578:RED917578 RNW917578:RNZ917578 RXS917578:RXV917578 SHO917578:SHR917578 SRK917578:SRN917578 TBG917578:TBJ917578 TLC917578:TLF917578 TUY917578:TVB917578 UEU917578:UEX917578 UOQ917578:UOT917578 UYM917578:UYP917578 VII917578:VIL917578 VSE917578:VSH917578 WCA917578:WCD917578 WLW917578:WLZ917578 WVS917578:WVV917578 F983114:L983114 JG983114:JJ983114 TC983114:TF983114 ACY983114:ADB983114 AMU983114:AMX983114 AWQ983114:AWT983114 BGM983114:BGP983114 BQI983114:BQL983114 CAE983114:CAH983114 CKA983114:CKD983114 CTW983114:CTZ983114 DDS983114:DDV983114 DNO983114:DNR983114 DXK983114:DXN983114 EHG983114:EHJ983114 ERC983114:ERF983114 FAY983114:FBB983114 FKU983114:FKX983114 FUQ983114:FUT983114 GEM983114:GEP983114 GOI983114:GOL983114 GYE983114:GYH983114 HIA983114:HID983114 HRW983114:HRZ983114 IBS983114:IBV983114 ILO983114:ILR983114 IVK983114:IVN983114 JFG983114:JFJ983114 JPC983114:JPF983114 JYY983114:JZB983114 KIU983114:KIX983114 KSQ983114:KST983114 LCM983114:LCP983114 LMI983114:LML983114 LWE983114:LWH983114 MGA983114:MGD983114 MPW983114:MPZ983114 MZS983114:MZV983114 NJO983114:NJR983114 NTK983114:NTN983114 ODG983114:ODJ983114 ONC983114:ONF983114 OWY983114:OXB983114 PGU983114:PGX983114 PQQ983114:PQT983114 QAM983114:QAP983114 QKI983114:QKL983114 QUE983114:QUH983114 REA983114:RED983114 RNW983114:RNZ983114 RXS983114:RXV983114 SHO983114:SHR983114 SRK983114:SRN983114 TBG983114:TBJ983114 TLC983114:TLF983114 TUY983114:TVB983114 UEU983114:UEX983114 UOQ983114:UOT983114 UYM983114:UYP983114 VII983114:VIL983114 VSE983114:VSH983114 WCA983114:WCD983114 WLW983114:WLZ983114 F28">
      <formula1>"生活援助従事者研修,介護職員初任者研修,実務者研修"</formula1>
    </dataValidation>
    <dataValidation type="list" allowBlank="1" showInputMessage="1" showErrorMessage="1" sqref="G14:J14">
      <formula1>"①,②,③"</formula1>
    </dataValidation>
    <dataValidation allowBlank="1" showInputMessage="1" showErrorMessage="1" prompt="免税事業者は税込額、課税事業者は税抜額が反映されます" sqref="T28"/>
    <dataValidation allowBlank="1" showInputMessage="1" showErrorMessage="1" prompt="このセルには入力できません。下の積算根拠資料※指導員費について　に入力された指導時間数が反映されます。" sqref="M27"/>
    <dataValidation allowBlank="1" sqref="O28:R30"/>
    <dataValidation type="list" allowBlank="1" showInputMessage="1" showErrorMessage="1" sqref="D17:D18 N93:O112">
      <formula1>"○"</formula1>
    </dataValidation>
  </dataValidations>
  <pageMargins left="0.31496062992125984" right="0.11811023622047245" top="0.35433070866141736" bottom="0.35433070866141736" header="0.31496062992125984" footer="0.31496062992125984"/>
  <pageSetup paperSize="8" fitToHeight="0" orientation="landscape" cellComments="asDisplayed" r:id="rId1"/>
  <headerFooter alignWithMargins="0"/>
  <rowBreaks count="3" manualBreakCount="3">
    <brk id="43" max="21" man="1"/>
    <brk id="85" max="21"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xdr:col>
                    <xdr:colOff>161925</xdr:colOff>
                    <xdr:row>24</xdr:row>
                    <xdr:rowOff>19050</xdr:rowOff>
                  </from>
                  <to>
                    <xdr:col>3</xdr:col>
                    <xdr:colOff>514350</xdr:colOff>
                    <xdr:row>24</xdr:row>
                    <xdr:rowOff>257175</xdr:rowOff>
                  </to>
                </anchor>
              </controlPr>
            </control>
          </mc:Choice>
        </mc:AlternateContent>
        <mc:AlternateContent xmlns:mc="http://schemas.openxmlformats.org/markup-compatibility/2006">
          <mc:Choice Requires="x14">
            <control shapeId="40962" r:id="rId5" name="Option Button 2">
              <controlPr defaultSize="0" autoFill="0" autoLine="0" autoPict="0">
                <anchor moveWithCells="1">
                  <from>
                    <xdr:col>3</xdr:col>
                    <xdr:colOff>161925</xdr:colOff>
                    <xdr:row>17</xdr:row>
                    <xdr:rowOff>38100</xdr:rowOff>
                  </from>
                  <to>
                    <xdr:col>3</xdr:col>
                    <xdr:colOff>466725</xdr:colOff>
                    <xdr:row>17</xdr:row>
                    <xdr:rowOff>247650</xdr:rowOff>
                  </to>
                </anchor>
              </controlPr>
            </control>
          </mc:Choice>
        </mc:AlternateContent>
        <mc:AlternateContent xmlns:mc="http://schemas.openxmlformats.org/markup-compatibility/2006">
          <mc:Choice Requires="x14">
            <control shapeId="40963" r:id="rId6" name="Option Button 3">
              <controlPr defaultSize="0" autoFill="0" autoLine="0" autoPict="0">
                <anchor moveWithCells="1">
                  <from>
                    <xdr:col>3</xdr:col>
                    <xdr:colOff>161925</xdr:colOff>
                    <xdr:row>16</xdr:row>
                    <xdr:rowOff>47625</xdr:rowOff>
                  </from>
                  <to>
                    <xdr:col>3</xdr:col>
                    <xdr:colOff>466725</xdr:colOff>
                    <xdr:row>16</xdr:row>
                    <xdr:rowOff>257175</xdr:rowOff>
                  </to>
                </anchor>
              </controlPr>
            </control>
          </mc:Choice>
        </mc:AlternateContent>
        <mc:AlternateContent xmlns:mc="http://schemas.openxmlformats.org/markup-compatibility/2006">
          <mc:Choice Requires="x14">
            <control shapeId="40964" r:id="rId7" name="Group Box 4">
              <controlPr defaultSize="0" autoFill="0" autoPict="0">
                <anchor moveWithCells="1">
                  <from>
                    <xdr:col>3</xdr:col>
                    <xdr:colOff>66675</xdr:colOff>
                    <xdr:row>16</xdr:row>
                    <xdr:rowOff>9525</xdr:rowOff>
                  </from>
                  <to>
                    <xdr:col>3</xdr:col>
                    <xdr:colOff>495300</xdr:colOff>
                    <xdr:row>18</xdr:row>
                    <xdr:rowOff>190500</xdr:rowOff>
                  </to>
                </anchor>
              </controlPr>
            </control>
          </mc:Choice>
        </mc:AlternateContent>
        <mc:AlternateContent xmlns:mc="http://schemas.openxmlformats.org/markup-compatibility/2006">
          <mc:Choice Requires="x14">
            <control shapeId="40965" r:id="rId8" name="Group Box 5">
              <controlPr defaultSize="0" autoFill="0" autoPict="0">
                <anchor moveWithCells="1">
                  <from>
                    <xdr:col>2</xdr:col>
                    <xdr:colOff>0</xdr:colOff>
                    <xdr:row>89</xdr:row>
                    <xdr:rowOff>0</xdr:rowOff>
                  </from>
                  <to>
                    <xdr:col>2</xdr:col>
                    <xdr:colOff>476250</xdr:colOff>
                    <xdr:row>90</xdr:row>
                    <xdr:rowOff>47625</xdr:rowOff>
                  </to>
                </anchor>
              </controlPr>
            </control>
          </mc:Choice>
        </mc:AlternateContent>
        <mc:AlternateContent xmlns:mc="http://schemas.openxmlformats.org/markup-compatibility/2006">
          <mc:Choice Requires="x14">
            <control shapeId="40966" r:id="rId9" name="Group Box 6">
              <controlPr defaultSize="0" autoFill="0" autoPict="0">
                <anchor moveWithCells="1">
                  <from>
                    <xdr:col>2</xdr:col>
                    <xdr:colOff>0</xdr:colOff>
                    <xdr:row>89</xdr:row>
                    <xdr:rowOff>0</xdr:rowOff>
                  </from>
                  <to>
                    <xdr:col>2</xdr:col>
                    <xdr:colOff>476250</xdr:colOff>
                    <xdr:row>90</xdr:row>
                    <xdr:rowOff>47625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12</xdr:col>
                    <xdr:colOff>161925</xdr:colOff>
                    <xdr:row>9</xdr:row>
                    <xdr:rowOff>0</xdr:rowOff>
                  </from>
                  <to>
                    <xdr:col>13</xdr:col>
                    <xdr:colOff>0</xdr:colOff>
                    <xdr:row>10</xdr:row>
                    <xdr:rowOff>0</xdr:rowOff>
                  </to>
                </anchor>
              </controlPr>
            </control>
          </mc:Choice>
        </mc:AlternateContent>
        <mc:AlternateContent xmlns:mc="http://schemas.openxmlformats.org/markup-compatibility/2006">
          <mc:Choice Requires="x14">
            <control shapeId="40968" r:id="rId11" name="Option Button 8">
              <controlPr defaultSize="0" autoFill="0" autoLine="0" autoPict="0">
                <anchor moveWithCells="1">
                  <from>
                    <xdr:col>3</xdr:col>
                    <xdr:colOff>161925</xdr:colOff>
                    <xdr:row>17</xdr:row>
                    <xdr:rowOff>47625</xdr:rowOff>
                  </from>
                  <to>
                    <xdr:col>3</xdr:col>
                    <xdr:colOff>466725</xdr:colOff>
                    <xdr:row>17</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7"/>
  <sheetViews>
    <sheetView view="pageBreakPreview" zoomScaleNormal="100" zoomScaleSheetLayoutView="100" workbookViewId="0">
      <selection activeCell="O15" sqref="O15"/>
    </sheetView>
  </sheetViews>
  <sheetFormatPr defaultRowHeight="13.5"/>
  <cols>
    <col min="1" max="18" width="4.625" style="48" customWidth="1"/>
    <col min="19" max="256" width="8.875" style="48"/>
    <col min="257" max="274" width="4.625" style="48" customWidth="1"/>
    <col min="275" max="512" width="8.875" style="48"/>
    <col min="513" max="530" width="4.625" style="48" customWidth="1"/>
    <col min="531" max="768" width="8.875" style="48"/>
    <col min="769" max="786" width="4.625" style="48" customWidth="1"/>
    <col min="787" max="1024" width="8.875" style="48"/>
    <col min="1025" max="1042" width="4.625" style="48" customWidth="1"/>
    <col min="1043" max="1280" width="8.875" style="48"/>
    <col min="1281" max="1298" width="4.625" style="48" customWidth="1"/>
    <col min="1299" max="1536" width="8.875" style="48"/>
    <col min="1537" max="1554" width="4.625" style="48" customWidth="1"/>
    <col min="1555" max="1792" width="8.875" style="48"/>
    <col min="1793" max="1810" width="4.625" style="48" customWidth="1"/>
    <col min="1811" max="2048" width="8.875" style="48"/>
    <col min="2049" max="2066" width="4.625" style="48" customWidth="1"/>
    <col min="2067" max="2304" width="8.875" style="48"/>
    <col min="2305" max="2322" width="4.625" style="48" customWidth="1"/>
    <col min="2323" max="2560" width="8.875" style="48"/>
    <col min="2561" max="2578" width="4.625" style="48" customWidth="1"/>
    <col min="2579" max="2816" width="8.875" style="48"/>
    <col min="2817" max="2834" width="4.625" style="48" customWidth="1"/>
    <col min="2835" max="3072" width="8.875" style="48"/>
    <col min="3073" max="3090" width="4.625" style="48" customWidth="1"/>
    <col min="3091" max="3328" width="8.875" style="48"/>
    <col min="3329" max="3346" width="4.625" style="48" customWidth="1"/>
    <col min="3347" max="3584" width="8.875" style="48"/>
    <col min="3585" max="3602" width="4.625" style="48" customWidth="1"/>
    <col min="3603" max="3840" width="8.875" style="48"/>
    <col min="3841" max="3858" width="4.625" style="48" customWidth="1"/>
    <col min="3859" max="4096" width="8.875" style="48"/>
    <col min="4097" max="4114" width="4.625" style="48" customWidth="1"/>
    <col min="4115" max="4352" width="8.875" style="48"/>
    <col min="4353" max="4370" width="4.625" style="48" customWidth="1"/>
    <col min="4371" max="4608" width="8.875" style="48"/>
    <col min="4609" max="4626" width="4.625" style="48" customWidth="1"/>
    <col min="4627" max="4864" width="8.875" style="48"/>
    <col min="4865" max="4882" width="4.625" style="48" customWidth="1"/>
    <col min="4883" max="5120" width="8.875" style="48"/>
    <col min="5121" max="5138" width="4.625" style="48" customWidth="1"/>
    <col min="5139" max="5376" width="8.875" style="48"/>
    <col min="5377" max="5394" width="4.625" style="48" customWidth="1"/>
    <col min="5395" max="5632" width="8.875" style="48"/>
    <col min="5633" max="5650" width="4.625" style="48" customWidth="1"/>
    <col min="5651" max="5888" width="8.875" style="48"/>
    <col min="5889" max="5906" width="4.625" style="48" customWidth="1"/>
    <col min="5907" max="6144" width="8.875" style="48"/>
    <col min="6145" max="6162" width="4.625" style="48" customWidth="1"/>
    <col min="6163" max="6400" width="8.875" style="48"/>
    <col min="6401" max="6418" width="4.625" style="48" customWidth="1"/>
    <col min="6419" max="6656" width="8.875" style="48"/>
    <col min="6657" max="6674" width="4.625" style="48" customWidth="1"/>
    <col min="6675" max="6912" width="8.875" style="48"/>
    <col min="6913" max="6930" width="4.625" style="48" customWidth="1"/>
    <col min="6931" max="7168" width="8.875" style="48"/>
    <col min="7169" max="7186" width="4.625" style="48" customWidth="1"/>
    <col min="7187" max="7424" width="8.875" style="48"/>
    <col min="7425" max="7442" width="4.625" style="48" customWidth="1"/>
    <col min="7443" max="7680" width="8.875" style="48"/>
    <col min="7681" max="7698" width="4.625" style="48" customWidth="1"/>
    <col min="7699" max="7936" width="8.875" style="48"/>
    <col min="7937" max="7954" width="4.625" style="48" customWidth="1"/>
    <col min="7955" max="8192" width="8.875" style="48"/>
    <col min="8193" max="8210" width="4.625" style="48" customWidth="1"/>
    <col min="8211" max="8448" width="8.875" style="48"/>
    <col min="8449" max="8466" width="4.625" style="48" customWidth="1"/>
    <col min="8467" max="8704" width="8.875" style="48"/>
    <col min="8705" max="8722" width="4.625" style="48" customWidth="1"/>
    <col min="8723" max="8960" width="8.875" style="48"/>
    <col min="8961" max="8978" width="4.625" style="48" customWidth="1"/>
    <col min="8979" max="9216" width="8.875" style="48"/>
    <col min="9217" max="9234" width="4.625" style="48" customWidth="1"/>
    <col min="9235" max="9472" width="8.875" style="48"/>
    <col min="9473" max="9490" width="4.625" style="48" customWidth="1"/>
    <col min="9491" max="9728" width="8.875" style="48"/>
    <col min="9729" max="9746" width="4.625" style="48" customWidth="1"/>
    <col min="9747" max="9984" width="8.875" style="48"/>
    <col min="9985" max="10002" width="4.625" style="48" customWidth="1"/>
    <col min="10003" max="10240" width="8.875" style="48"/>
    <col min="10241" max="10258" width="4.625" style="48" customWidth="1"/>
    <col min="10259" max="10496" width="8.875" style="48"/>
    <col min="10497" max="10514" width="4.625" style="48" customWidth="1"/>
    <col min="10515" max="10752" width="8.875" style="48"/>
    <col min="10753" max="10770" width="4.625" style="48" customWidth="1"/>
    <col min="10771" max="11008" width="8.875" style="48"/>
    <col min="11009" max="11026" width="4.625" style="48" customWidth="1"/>
    <col min="11027" max="11264" width="8.875" style="48"/>
    <col min="11265" max="11282" width="4.625" style="48" customWidth="1"/>
    <col min="11283" max="11520" width="8.875" style="48"/>
    <col min="11521" max="11538" width="4.625" style="48" customWidth="1"/>
    <col min="11539" max="11776" width="8.875" style="48"/>
    <col min="11777" max="11794" width="4.625" style="48" customWidth="1"/>
    <col min="11795" max="12032" width="8.875" style="48"/>
    <col min="12033" max="12050" width="4.625" style="48" customWidth="1"/>
    <col min="12051" max="12288" width="8.875" style="48"/>
    <col min="12289" max="12306" width="4.625" style="48" customWidth="1"/>
    <col min="12307" max="12544" width="8.875" style="48"/>
    <col min="12545" max="12562" width="4.625" style="48" customWidth="1"/>
    <col min="12563" max="12800" width="8.875" style="48"/>
    <col min="12801" max="12818" width="4.625" style="48" customWidth="1"/>
    <col min="12819" max="13056" width="8.875" style="48"/>
    <col min="13057" max="13074" width="4.625" style="48" customWidth="1"/>
    <col min="13075" max="13312" width="8.875" style="48"/>
    <col min="13313" max="13330" width="4.625" style="48" customWidth="1"/>
    <col min="13331" max="13568" width="8.875" style="48"/>
    <col min="13569" max="13586" width="4.625" style="48" customWidth="1"/>
    <col min="13587" max="13824" width="8.875" style="48"/>
    <col min="13825" max="13842" width="4.625" style="48" customWidth="1"/>
    <col min="13843" max="14080" width="8.875" style="48"/>
    <col min="14081" max="14098" width="4.625" style="48" customWidth="1"/>
    <col min="14099" max="14336" width="8.875" style="48"/>
    <col min="14337" max="14354" width="4.625" style="48" customWidth="1"/>
    <col min="14355" max="14592" width="8.875" style="48"/>
    <col min="14593" max="14610" width="4.625" style="48" customWidth="1"/>
    <col min="14611" max="14848" width="8.875" style="48"/>
    <col min="14849" max="14866" width="4.625" style="48" customWidth="1"/>
    <col min="14867" max="15104" width="8.875" style="48"/>
    <col min="15105" max="15122" width="4.625" style="48" customWidth="1"/>
    <col min="15123" max="15360" width="8.875" style="48"/>
    <col min="15361" max="15378" width="4.625" style="48" customWidth="1"/>
    <col min="15379" max="15616" width="8.875" style="48"/>
    <col min="15617" max="15634" width="4.625" style="48" customWidth="1"/>
    <col min="15635" max="15872" width="8.875" style="48"/>
    <col min="15873" max="15890" width="4.625" style="48" customWidth="1"/>
    <col min="15891" max="16128" width="8.875" style="48"/>
    <col min="16129" max="16146" width="4.625" style="48" customWidth="1"/>
    <col min="16147" max="16384" width="8.875" style="48"/>
  </cols>
  <sheetData>
    <row r="1" spans="1:17" ht="20.100000000000001" customHeight="1">
      <c r="A1" s="236"/>
      <c r="B1" s="236"/>
      <c r="C1" s="236"/>
      <c r="D1" s="236"/>
      <c r="E1" s="236"/>
      <c r="F1" s="236"/>
      <c r="G1" s="236"/>
      <c r="H1" s="236"/>
      <c r="I1" s="236"/>
      <c r="Q1" s="11" t="s">
        <v>87</v>
      </c>
    </row>
    <row r="2" spans="1:17" ht="20.100000000000001" customHeight="1">
      <c r="A2" s="254"/>
      <c r="B2" s="254"/>
      <c r="C2" s="254"/>
      <c r="D2" s="254"/>
      <c r="E2" s="254"/>
      <c r="F2" s="254"/>
      <c r="G2" s="254"/>
      <c r="H2" s="254"/>
      <c r="I2" s="254"/>
      <c r="J2" s="255"/>
      <c r="K2" s="255"/>
      <c r="L2" s="255"/>
      <c r="M2" s="255"/>
      <c r="N2" s="255"/>
      <c r="O2" s="255"/>
      <c r="P2" s="255"/>
    </row>
    <row r="3" spans="1:17" ht="20.100000000000001" customHeight="1">
      <c r="A3" s="23"/>
      <c r="B3" s="23"/>
      <c r="C3" s="23"/>
      <c r="D3" s="23"/>
      <c r="E3" s="23"/>
      <c r="F3" s="23"/>
      <c r="I3" s="23"/>
      <c r="M3" s="667" t="s">
        <v>215</v>
      </c>
      <c r="N3" s="667"/>
      <c r="O3" s="667"/>
      <c r="P3" s="667"/>
      <c r="Q3" s="667"/>
    </row>
    <row r="4" spans="1:17" ht="20.100000000000001" customHeight="1">
      <c r="A4" s="13"/>
      <c r="B4" s="23"/>
      <c r="C4" s="23"/>
      <c r="D4" s="23"/>
      <c r="E4" s="23"/>
      <c r="F4" s="23"/>
      <c r="I4" s="23"/>
      <c r="M4" s="109"/>
      <c r="N4" s="109"/>
      <c r="O4" s="109"/>
      <c r="P4" s="109"/>
      <c r="Q4" s="109"/>
    </row>
    <row r="5" spans="1:17" ht="20.100000000000001" customHeight="1">
      <c r="A5" s="13" t="s">
        <v>0</v>
      </c>
      <c r="B5" s="23"/>
      <c r="C5" s="23"/>
      <c r="D5" s="23"/>
      <c r="E5" s="23"/>
      <c r="F5" s="23"/>
      <c r="G5" s="23"/>
      <c r="H5" s="23"/>
      <c r="I5" s="23"/>
    </row>
    <row r="6" spans="1:17" ht="20.100000000000001" customHeight="1">
      <c r="A6" s="13"/>
      <c r="B6" s="23"/>
      <c r="C6" s="23"/>
      <c r="D6" s="23"/>
      <c r="E6" s="23"/>
      <c r="F6" s="23"/>
      <c r="G6" s="23"/>
      <c r="H6" s="23"/>
      <c r="I6" s="23"/>
    </row>
    <row r="7" spans="1:17" ht="20.100000000000001" customHeight="1">
      <c r="A7" s="13"/>
      <c r="B7" s="23"/>
      <c r="C7" s="23"/>
      <c r="D7" s="23"/>
      <c r="E7" s="23"/>
      <c r="G7" s="48" t="s">
        <v>1</v>
      </c>
      <c r="I7" s="13" t="s">
        <v>16</v>
      </c>
      <c r="K7" s="668" t="s">
        <v>195</v>
      </c>
      <c r="L7" s="668"/>
      <c r="M7" s="668"/>
      <c r="N7" s="668"/>
      <c r="O7" s="668"/>
      <c r="P7" s="668"/>
      <c r="Q7" s="668"/>
    </row>
    <row r="8" spans="1:17" ht="20.100000000000001" customHeight="1">
      <c r="A8" s="23"/>
      <c r="B8" s="23"/>
      <c r="C8" s="23"/>
      <c r="D8" s="23"/>
      <c r="E8" s="23"/>
      <c r="I8" s="13" t="s">
        <v>17</v>
      </c>
      <c r="K8" s="668" t="s">
        <v>182</v>
      </c>
      <c r="L8" s="668"/>
      <c r="M8" s="668"/>
      <c r="N8" s="668"/>
      <c r="O8" s="668"/>
      <c r="P8" s="668"/>
      <c r="Q8" s="668"/>
    </row>
    <row r="9" spans="1:17" ht="33.75" customHeight="1">
      <c r="A9" s="23"/>
      <c r="B9" s="23"/>
      <c r="C9" s="23"/>
      <c r="D9" s="23"/>
      <c r="E9" s="23"/>
      <c r="I9" s="669" t="s">
        <v>18</v>
      </c>
      <c r="J9" s="670"/>
      <c r="K9" s="670"/>
      <c r="L9" s="668" t="s">
        <v>196</v>
      </c>
      <c r="M9" s="668"/>
      <c r="N9" s="668"/>
      <c r="O9" s="668"/>
      <c r="P9" s="668"/>
      <c r="Q9" s="13" t="s">
        <v>19</v>
      </c>
    </row>
    <row r="10" spans="1:17" ht="20.100000000000001" customHeight="1">
      <c r="A10" s="23"/>
      <c r="B10" s="23"/>
      <c r="C10" s="23"/>
      <c r="D10" s="23"/>
      <c r="E10" s="23"/>
      <c r="F10" s="13"/>
      <c r="G10" s="23"/>
      <c r="H10" s="23"/>
      <c r="I10" s="109"/>
    </row>
    <row r="11" spans="1:17" ht="30.75" customHeight="1">
      <c r="A11" s="671" t="s">
        <v>20</v>
      </c>
      <c r="B11" s="671"/>
      <c r="C11" s="671"/>
      <c r="D11" s="671"/>
      <c r="E11" s="671"/>
      <c r="F11" s="671"/>
      <c r="G11" s="671"/>
      <c r="H11" s="671"/>
      <c r="I11" s="671"/>
      <c r="J11" s="671"/>
      <c r="K11" s="671"/>
      <c r="L11" s="671"/>
      <c r="M11" s="671"/>
      <c r="N11" s="671"/>
      <c r="O11" s="671"/>
      <c r="P11" s="671"/>
      <c r="Q11" s="671"/>
    </row>
    <row r="12" spans="1:17" ht="20.100000000000001" customHeight="1">
      <c r="A12" s="23"/>
      <c r="B12" s="23"/>
      <c r="C12" s="23"/>
      <c r="D12" s="23"/>
      <c r="E12" s="23"/>
      <c r="F12" s="23"/>
      <c r="G12" s="23"/>
      <c r="H12" s="23"/>
      <c r="I12" s="109"/>
    </row>
    <row r="13" spans="1:17" ht="20.100000000000001" customHeight="1">
      <c r="A13" s="687" t="s">
        <v>250</v>
      </c>
      <c r="B13" s="688"/>
      <c r="C13" s="688"/>
      <c r="D13" s="688"/>
      <c r="E13" s="688"/>
      <c r="F13" s="688"/>
      <c r="G13" s="688"/>
      <c r="H13" s="688"/>
      <c r="I13" s="688"/>
      <c r="J13" s="688"/>
      <c r="K13" s="688"/>
      <c r="L13" s="688"/>
      <c r="M13" s="688"/>
      <c r="N13" s="688"/>
      <c r="O13" s="688"/>
      <c r="P13" s="688"/>
      <c r="Q13" s="688"/>
    </row>
    <row r="14" spans="1:17" ht="20.100000000000001" customHeight="1">
      <c r="A14" s="688"/>
      <c r="B14" s="688"/>
      <c r="C14" s="688"/>
      <c r="D14" s="688"/>
      <c r="E14" s="688"/>
      <c r="F14" s="688"/>
      <c r="G14" s="688"/>
      <c r="H14" s="688"/>
      <c r="I14" s="688"/>
      <c r="J14" s="688"/>
      <c r="K14" s="688"/>
      <c r="L14" s="688"/>
      <c r="M14" s="688"/>
      <c r="N14" s="688"/>
      <c r="O14" s="688"/>
      <c r="P14" s="688"/>
      <c r="Q14" s="688"/>
    </row>
    <row r="15" spans="1:17" ht="20.100000000000001" customHeight="1">
      <c r="A15" s="17"/>
      <c r="B15" s="17"/>
      <c r="C15" s="17"/>
      <c r="D15" s="17"/>
      <c r="E15" s="17"/>
      <c r="F15" s="17"/>
      <c r="G15" s="17"/>
      <c r="H15" s="17"/>
      <c r="I15" s="17"/>
    </row>
    <row r="16" spans="1:17" ht="20.100000000000001" customHeight="1">
      <c r="A16" s="17"/>
      <c r="B16" s="17"/>
      <c r="C16" s="17"/>
      <c r="D16" s="17"/>
      <c r="E16" s="17"/>
      <c r="F16" s="17"/>
      <c r="G16" s="17"/>
      <c r="H16" s="17"/>
      <c r="I16" s="17"/>
    </row>
    <row r="17" spans="1:17" ht="20.100000000000001" customHeight="1">
      <c r="A17" s="17"/>
      <c r="B17" s="17"/>
      <c r="C17" s="17"/>
      <c r="D17" s="17"/>
      <c r="F17" s="17"/>
      <c r="G17" s="17"/>
      <c r="H17" s="17"/>
      <c r="I17" s="235" t="s">
        <v>5</v>
      </c>
    </row>
    <row r="18" spans="1:17" ht="20.100000000000001" customHeight="1">
      <c r="A18" s="17"/>
      <c r="B18" s="17"/>
      <c r="C18" s="17"/>
      <c r="D18" s="17"/>
      <c r="E18" s="235"/>
      <c r="F18" s="17"/>
      <c r="G18" s="17"/>
      <c r="H18" s="17"/>
      <c r="I18" s="17"/>
    </row>
    <row r="19" spans="1:17" ht="20.100000000000001" customHeight="1">
      <c r="A19" s="17"/>
      <c r="B19" s="17"/>
      <c r="C19" s="17"/>
      <c r="D19" s="17"/>
      <c r="E19" s="235"/>
      <c r="F19" s="17"/>
      <c r="G19" s="17"/>
      <c r="H19" s="17"/>
      <c r="I19" s="17"/>
    </row>
    <row r="20" spans="1:17" ht="24.95" customHeight="1">
      <c r="A20" s="17"/>
      <c r="B20" s="17"/>
      <c r="D20" s="158" t="s">
        <v>21</v>
      </c>
      <c r="E20" s="689">
        <f>L64+L96</f>
        <v>2139916</v>
      </c>
      <c r="F20" s="689"/>
      <c r="G20" s="689"/>
      <c r="H20" s="689"/>
      <c r="I20" s="689"/>
      <c r="J20" s="689"/>
      <c r="K20" s="689"/>
      <c r="L20" s="689"/>
      <c r="M20" s="158" t="s">
        <v>8</v>
      </c>
    </row>
    <row r="21" spans="1:17" ht="24.95" customHeight="1">
      <c r="A21" s="17"/>
      <c r="D21" s="17"/>
      <c r="E21" s="256"/>
      <c r="F21" s="256"/>
      <c r="G21" s="256"/>
      <c r="H21" s="256"/>
      <c r="I21" s="256"/>
      <c r="J21" s="256"/>
      <c r="K21" s="256"/>
      <c r="L21" s="256"/>
      <c r="M21" s="17"/>
    </row>
    <row r="22" spans="1:17" ht="24.95" customHeight="1">
      <c r="A22" s="17"/>
      <c r="C22" s="17"/>
      <c r="D22" s="17"/>
      <c r="E22" s="17"/>
      <c r="F22" s="17"/>
      <c r="G22" s="17"/>
      <c r="H22" s="17"/>
      <c r="I22" s="17"/>
    </row>
    <row r="23" spans="1:17" ht="24.95" customHeight="1">
      <c r="A23" s="17"/>
      <c r="B23" s="17" t="s">
        <v>22</v>
      </c>
      <c r="D23" s="17"/>
      <c r="E23" s="17"/>
      <c r="F23" s="17"/>
      <c r="G23" s="17"/>
      <c r="H23" s="17"/>
      <c r="I23" s="17"/>
      <c r="J23" s="126"/>
      <c r="K23" s="126"/>
      <c r="L23" s="126"/>
      <c r="M23" s="126"/>
      <c r="N23" s="126"/>
      <c r="O23" s="126"/>
    </row>
    <row r="24" spans="1:17" ht="24.95" customHeight="1">
      <c r="A24" s="17"/>
      <c r="B24" s="340" t="s">
        <v>23</v>
      </c>
      <c r="C24" s="341"/>
      <c r="D24" s="342"/>
      <c r="E24" s="690" t="s">
        <v>198</v>
      </c>
      <c r="F24" s="691"/>
      <c r="G24" s="691"/>
      <c r="H24" s="691"/>
      <c r="I24" s="691"/>
      <c r="J24" s="691"/>
      <c r="K24" s="692"/>
      <c r="L24" s="257" t="s">
        <v>24</v>
      </c>
      <c r="M24" s="693" t="s">
        <v>251</v>
      </c>
      <c r="N24" s="693"/>
      <c r="O24" s="693"/>
      <c r="P24" s="694"/>
    </row>
    <row r="25" spans="1:17" ht="24.95" customHeight="1">
      <c r="A25" s="17"/>
      <c r="B25" s="340" t="s">
        <v>25</v>
      </c>
      <c r="C25" s="341"/>
      <c r="D25" s="342"/>
      <c r="E25" s="690" t="s">
        <v>199</v>
      </c>
      <c r="F25" s="691"/>
      <c r="G25" s="691"/>
      <c r="H25" s="691"/>
      <c r="I25" s="691"/>
      <c r="J25" s="691"/>
      <c r="K25" s="692"/>
      <c r="L25" s="257" t="s">
        <v>24</v>
      </c>
      <c r="M25" s="693" t="s">
        <v>252</v>
      </c>
      <c r="N25" s="693"/>
      <c r="O25" s="693"/>
      <c r="P25" s="694"/>
    </row>
    <row r="26" spans="1:17" ht="24.95" customHeight="1">
      <c r="B26" s="340" t="s">
        <v>26</v>
      </c>
      <c r="C26" s="341"/>
      <c r="D26" s="342"/>
      <c r="E26" s="258"/>
      <c r="F26" s="258" t="s">
        <v>94</v>
      </c>
      <c r="G26" s="258"/>
      <c r="H26" s="258"/>
      <c r="I26" s="258"/>
      <c r="J26" s="258" t="s">
        <v>93</v>
      </c>
      <c r="K26" s="258"/>
      <c r="L26" s="258"/>
      <c r="M26" s="258"/>
      <c r="N26" s="258" t="s">
        <v>92</v>
      </c>
      <c r="O26" s="258"/>
      <c r="P26" s="259"/>
    </row>
    <row r="27" spans="1:17" ht="24.95" customHeight="1">
      <c r="A27" s="260"/>
      <c r="B27" s="340" t="s">
        <v>27</v>
      </c>
      <c r="C27" s="341"/>
      <c r="D27" s="342"/>
      <c r="E27" s="672" t="s">
        <v>28</v>
      </c>
      <c r="F27" s="673"/>
      <c r="G27" s="673"/>
      <c r="H27" s="673"/>
      <c r="I27" s="674"/>
      <c r="J27" s="261">
        <v>2</v>
      </c>
      <c r="K27" s="261">
        <v>9</v>
      </c>
      <c r="L27" s="261">
        <v>1</v>
      </c>
      <c r="M27" s="261">
        <v>0</v>
      </c>
      <c r="N27" s="261" t="s">
        <v>194</v>
      </c>
      <c r="O27" s="261" t="s">
        <v>194</v>
      </c>
      <c r="P27" s="262" t="s">
        <v>194</v>
      </c>
    </row>
    <row r="28" spans="1:17" ht="16.5" customHeight="1">
      <c r="A28" s="17"/>
      <c r="B28" s="675" t="s">
        <v>29</v>
      </c>
      <c r="C28" s="676" t="s">
        <v>30</v>
      </c>
      <c r="D28" s="677" t="s">
        <v>30</v>
      </c>
      <c r="E28" s="678" t="s">
        <v>253</v>
      </c>
      <c r="F28" s="679"/>
      <c r="G28" s="679"/>
      <c r="H28" s="679"/>
      <c r="I28" s="679"/>
      <c r="J28" s="679"/>
      <c r="K28" s="679"/>
      <c r="L28" s="679"/>
      <c r="M28" s="679"/>
      <c r="N28" s="679"/>
      <c r="O28" s="679"/>
      <c r="P28" s="680"/>
    </row>
    <row r="29" spans="1:17" ht="34.5" customHeight="1">
      <c r="A29" s="17"/>
      <c r="B29" s="681" t="s">
        <v>32</v>
      </c>
      <c r="C29" s="682"/>
      <c r="D29" s="683"/>
      <c r="E29" s="684" t="s">
        <v>203</v>
      </c>
      <c r="F29" s="685"/>
      <c r="G29" s="685"/>
      <c r="H29" s="685"/>
      <c r="I29" s="685"/>
      <c r="J29" s="685"/>
      <c r="K29" s="685"/>
      <c r="L29" s="685"/>
      <c r="M29" s="685"/>
      <c r="N29" s="685"/>
      <c r="O29" s="685"/>
      <c r="P29" s="686"/>
    </row>
    <row r="30" spans="1:17" ht="24.95" customHeight="1">
      <c r="A30" s="695" t="s">
        <v>33</v>
      </c>
      <c r="B30" s="695"/>
      <c r="C30" s="695"/>
      <c r="D30" s="695"/>
      <c r="E30" s="695"/>
      <c r="F30" s="695"/>
      <c r="G30" s="695"/>
      <c r="H30" s="695"/>
      <c r="I30" s="695"/>
      <c r="J30" s="695"/>
      <c r="K30" s="695"/>
      <c r="L30" s="695"/>
      <c r="M30" s="695"/>
      <c r="N30" s="695"/>
      <c r="O30" s="695"/>
      <c r="P30" s="695"/>
      <c r="Q30" s="695"/>
    </row>
    <row r="31" spans="1:17" ht="24.95" customHeight="1">
      <c r="A31" s="263"/>
      <c r="B31" s="126"/>
      <c r="C31" s="264"/>
      <c r="D31" s="126"/>
      <c r="E31" s="126"/>
      <c r="F31" s="126"/>
      <c r="G31" s="126"/>
      <c r="H31" s="126"/>
      <c r="I31" s="126"/>
    </row>
    <row r="34" spans="1:17">
      <c r="A34" s="265"/>
      <c r="B34" s="265"/>
      <c r="C34" s="265"/>
      <c r="D34" s="265"/>
      <c r="E34" s="265"/>
      <c r="F34" s="265"/>
      <c r="G34" s="265"/>
      <c r="H34" s="265"/>
      <c r="I34" s="265"/>
      <c r="J34" s="265"/>
      <c r="K34" s="265"/>
      <c r="L34" s="265"/>
      <c r="M34" s="265"/>
      <c r="N34" s="265"/>
      <c r="O34" s="265"/>
      <c r="P34" s="265"/>
      <c r="Q34" s="265"/>
    </row>
    <row r="35" spans="1:17">
      <c r="A35" s="265"/>
      <c r="B35" s="265"/>
      <c r="C35" s="265"/>
      <c r="D35" s="265"/>
      <c r="E35" s="265"/>
      <c r="F35" s="265"/>
      <c r="G35" s="265"/>
      <c r="H35" s="265"/>
      <c r="I35" s="265"/>
      <c r="J35" s="265"/>
      <c r="K35" s="265"/>
      <c r="L35" s="265"/>
      <c r="M35" s="265"/>
      <c r="N35" s="265"/>
      <c r="O35" s="265"/>
      <c r="P35" s="265"/>
      <c r="Q35" s="265"/>
    </row>
    <row r="36" spans="1:17" ht="13.5" customHeight="1">
      <c r="A36" s="265"/>
      <c r="B36" s="265" t="s">
        <v>34</v>
      </c>
      <c r="C36" s="265"/>
      <c r="D36" s="265"/>
      <c r="E36" s="265"/>
      <c r="F36" s="265"/>
      <c r="G36" s="265"/>
      <c r="H36" s="265"/>
      <c r="I36" s="265"/>
      <c r="J36" s="265"/>
      <c r="K36" s="265"/>
      <c r="L36" s="265"/>
      <c r="M36" s="265"/>
      <c r="N36" s="265"/>
      <c r="O36" s="265"/>
      <c r="P36" s="265"/>
      <c r="Q36" s="265"/>
    </row>
    <row r="37" spans="1:17" ht="6" customHeight="1">
      <c r="A37" s="265"/>
      <c r="B37" s="265"/>
      <c r="C37" s="265"/>
      <c r="D37" s="265"/>
      <c r="E37" s="265"/>
      <c r="F37" s="265"/>
      <c r="G37" s="265"/>
      <c r="H37" s="265"/>
      <c r="I37" s="265"/>
      <c r="J37" s="265"/>
      <c r="K37" s="265"/>
      <c r="L37" s="265"/>
      <c r="M37" s="265"/>
      <c r="N37" s="265"/>
      <c r="O37" s="265"/>
      <c r="P37" s="265"/>
      <c r="Q37" s="265"/>
    </row>
    <row r="38" spans="1:17" ht="37.5" customHeight="1">
      <c r="A38" s="265"/>
      <c r="B38" s="696" t="s">
        <v>162</v>
      </c>
      <c r="C38" s="697"/>
      <c r="D38" s="266" t="s">
        <v>99</v>
      </c>
      <c r="E38" s="696" t="s">
        <v>163</v>
      </c>
      <c r="F38" s="697"/>
      <c r="G38" s="698" t="s">
        <v>6</v>
      </c>
      <c r="H38" s="698"/>
      <c r="I38" s="698"/>
      <c r="J38" s="698"/>
      <c r="K38" s="698"/>
      <c r="L38" s="699" t="s">
        <v>180</v>
      </c>
      <c r="M38" s="700"/>
      <c r="N38" s="700"/>
      <c r="O38" s="700"/>
      <c r="P38" s="700"/>
      <c r="Q38" s="701"/>
    </row>
    <row r="39" spans="1:17" ht="24.75" customHeight="1">
      <c r="A39" s="265">
        <v>1</v>
      </c>
      <c r="B39" s="702">
        <v>3</v>
      </c>
      <c r="C39" s="702"/>
      <c r="D39" s="267" t="s">
        <v>99</v>
      </c>
      <c r="E39" s="702" t="s">
        <v>185</v>
      </c>
      <c r="F39" s="702"/>
      <c r="G39" s="703" t="s">
        <v>187</v>
      </c>
      <c r="H39" s="703"/>
      <c r="I39" s="703"/>
      <c r="J39" s="703"/>
      <c r="K39" s="703"/>
      <c r="L39" s="704">
        <v>2139916</v>
      </c>
      <c r="M39" s="705"/>
      <c r="N39" s="705"/>
      <c r="O39" s="705"/>
      <c r="P39" s="705"/>
      <c r="Q39" s="706"/>
    </row>
    <row r="40" spans="1:17" ht="24.75" customHeight="1">
      <c r="A40" s="265">
        <v>2</v>
      </c>
      <c r="B40" s="707"/>
      <c r="C40" s="707"/>
      <c r="D40" s="267" t="s">
        <v>99</v>
      </c>
      <c r="E40" s="707"/>
      <c r="F40" s="707"/>
      <c r="G40" s="708"/>
      <c r="H40" s="708"/>
      <c r="I40" s="708"/>
      <c r="J40" s="708"/>
      <c r="K40" s="708"/>
      <c r="L40" s="709"/>
      <c r="M40" s="710"/>
      <c r="N40" s="710"/>
      <c r="O40" s="710"/>
      <c r="P40" s="710"/>
      <c r="Q40" s="711"/>
    </row>
    <row r="41" spans="1:17" ht="24.75" customHeight="1">
      <c r="A41" s="265">
        <v>3</v>
      </c>
      <c r="B41" s="707"/>
      <c r="C41" s="707"/>
      <c r="D41" s="267" t="s">
        <v>99</v>
      </c>
      <c r="E41" s="707"/>
      <c r="F41" s="707"/>
      <c r="G41" s="708"/>
      <c r="H41" s="708"/>
      <c r="I41" s="708"/>
      <c r="J41" s="708"/>
      <c r="K41" s="708"/>
      <c r="L41" s="709"/>
      <c r="M41" s="710"/>
      <c r="N41" s="710"/>
      <c r="O41" s="710"/>
      <c r="P41" s="710"/>
      <c r="Q41" s="711"/>
    </row>
    <row r="42" spans="1:17" ht="24.75" customHeight="1">
      <c r="A42" s="265">
        <v>4</v>
      </c>
      <c r="B42" s="707"/>
      <c r="C42" s="707"/>
      <c r="D42" s="267" t="s">
        <v>99</v>
      </c>
      <c r="E42" s="707"/>
      <c r="F42" s="707"/>
      <c r="G42" s="708"/>
      <c r="H42" s="708"/>
      <c r="I42" s="708"/>
      <c r="J42" s="708"/>
      <c r="K42" s="708"/>
      <c r="L42" s="709"/>
      <c r="M42" s="710"/>
      <c r="N42" s="710"/>
      <c r="O42" s="710"/>
      <c r="P42" s="710"/>
      <c r="Q42" s="711"/>
    </row>
    <row r="43" spans="1:17" ht="24.75" customHeight="1">
      <c r="A43" s="265">
        <v>5</v>
      </c>
      <c r="B43" s="707"/>
      <c r="C43" s="707"/>
      <c r="D43" s="267" t="s">
        <v>99</v>
      </c>
      <c r="E43" s="707"/>
      <c r="F43" s="707"/>
      <c r="G43" s="708"/>
      <c r="H43" s="708"/>
      <c r="I43" s="708"/>
      <c r="J43" s="708"/>
      <c r="K43" s="708"/>
      <c r="L43" s="709"/>
      <c r="M43" s="710"/>
      <c r="N43" s="710"/>
      <c r="O43" s="710"/>
      <c r="P43" s="710"/>
      <c r="Q43" s="711"/>
    </row>
    <row r="44" spans="1:17" ht="24.75" customHeight="1">
      <c r="A44" s="265">
        <v>6</v>
      </c>
      <c r="B44" s="707"/>
      <c r="C44" s="707"/>
      <c r="D44" s="267" t="s">
        <v>99</v>
      </c>
      <c r="E44" s="707"/>
      <c r="F44" s="707"/>
      <c r="G44" s="708"/>
      <c r="H44" s="708"/>
      <c r="I44" s="708"/>
      <c r="J44" s="708"/>
      <c r="K44" s="708"/>
      <c r="L44" s="709"/>
      <c r="M44" s="710"/>
      <c r="N44" s="710"/>
      <c r="O44" s="710"/>
      <c r="P44" s="710"/>
      <c r="Q44" s="711"/>
    </row>
    <row r="45" spans="1:17" ht="24.75" customHeight="1">
      <c r="A45" s="265">
        <v>7</v>
      </c>
      <c r="B45" s="707"/>
      <c r="C45" s="707"/>
      <c r="D45" s="267" t="s">
        <v>99</v>
      </c>
      <c r="E45" s="707"/>
      <c r="F45" s="707"/>
      <c r="G45" s="708"/>
      <c r="H45" s="708"/>
      <c r="I45" s="708"/>
      <c r="J45" s="708"/>
      <c r="K45" s="708"/>
      <c r="L45" s="709"/>
      <c r="M45" s="710"/>
      <c r="N45" s="710"/>
      <c r="O45" s="710"/>
      <c r="P45" s="710"/>
      <c r="Q45" s="711"/>
    </row>
    <row r="46" spans="1:17" ht="24.75" customHeight="1">
      <c r="A46" s="265">
        <v>8</v>
      </c>
      <c r="B46" s="707"/>
      <c r="C46" s="707"/>
      <c r="D46" s="267" t="s">
        <v>99</v>
      </c>
      <c r="E46" s="707"/>
      <c r="F46" s="707"/>
      <c r="G46" s="708"/>
      <c r="H46" s="708"/>
      <c r="I46" s="708"/>
      <c r="J46" s="708"/>
      <c r="K46" s="708"/>
      <c r="L46" s="709"/>
      <c r="M46" s="710"/>
      <c r="N46" s="710"/>
      <c r="O46" s="710"/>
      <c r="P46" s="710"/>
      <c r="Q46" s="711"/>
    </row>
    <row r="47" spans="1:17" ht="24.75" customHeight="1">
      <c r="A47" s="265">
        <v>9</v>
      </c>
      <c r="B47" s="707"/>
      <c r="C47" s="707"/>
      <c r="D47" s="267" t="s">
        <v>99</v>
      </c>
      <c r="E47" s="707"/>
      <c r="F47" s="707"/>
      <c r="G47" s="708"/>
      <c r="H47" s="708"/>
      <c r="I47" s="708"/>
      <c r="J47" s="708"/>
      <c r="K47" s="708"/>
      <c r="L47" s="709"/>
      <c r="M47" s="710"/>
      <c r="N47" s="710"/>
      <c r="O47" s="710"/>
      <c r="P47" s="710"/>
      <c r="Q47" s="711"/>
    </row>
    <row r="48" spans="1:17" ht="24.75" customHeight="1">
      <c r="A48" s="265">
        <v>10</v>
      </c>
      <c r="B48" s="707"/>
      <c r="C48" s="707"/>
      <c r="D48" s="267" t="s">
        <v>99</v>
      </c>
      <c r="E48" s="707"/>
      <c r="F48" s="707"/>
      <c r="G48" s="708"/>
      <c r="H48" s="708"/>
      <c r="I48" s="708"/>
      <c r="J48" s="708"/>
      <c r="K48" s="708"/>
      <c r="L48" s="709"/>
      <c r="M48" s="710"/>
      <c r="N48" s="710"/>
      <c r="O48" s="710"/>
      <c r="P48" s="710"/>
      <c r="Q48" s="711"/>
    </row>
    <row r="49" spans="1:17" ht="24.75" customHeight="1">
      <c r="A49" s="265">
        <v>11</v>
      </c>
      <c r="B49" s="707"/>
      <c r="C49" s="707"/>
      <c r="D49" s="267" t="s">
        <v>99</v>
      </c>
      <c r="E49" s="707"/>
      <c r="F49" s="707"/>
      <c r="G49" s="708"/>
      <c r="H49" s="708"/>
      <c r="I49" s="708"/>
      <c r="J49" s="708"/>
      <c r="K49" s="708"/>
      <c r="L49" s="709"/>
      <c r="M49" s="710"/>
      <c r="N49" s="710"/>
      <c r="O49" s="710"/>
      <c r="P49" s="710"/>
      <c r="Q49" s="711"/>
    </row>
    <row r="50" spans="1:17" ht="24.75" customHeight="1">
      <c r="A50" s="265">
        <v>12</v>
      </c>
      <c r="B50" s="707"/>
      <c r="C50" s="707"/>
      <c r="D50" s="267" t="s">
        <v>99</v>
      </c>
      <c r="E50" s="707"/>
      <c r="F50" s="707"/>
      <c r="G50" s="708"/>
      <c r="H50" s="708"/>
      <c r="I50" s="708"/>
      <c r="J50" s="708"/>
      <c r="K50" s="708"/>
      <c r="L50" s="709"/>
      <c r="M50" s="710"/>
      <c r="N50" s="710"/>
      <c r="O50" s="710"/>
      <c r="P50" s="710"/>
      <c r="Q50" s="711"/>
    </row>
    <row r="51" spans="1:17" ht="24.75" customHeight="1">
      <c r="A51" s="265">
        <v>13</v>
      </c>
      <c r="B51" s="707"/>
      <c r="C51" s="707"/>
      <c r="D51" s="267" t="s">
        <v>99</v>
      </c>
      <c r="E51" s="707"/>
      <c r="F51" s="707"/>
      <c r="G51" s="708"/>
      <c r="H51" s="708"/>
      <c r="I51" s="708"/>
      <c r="J51" s="708"/>
      <c r="K51" s="708"/>
      <c r="L51" s="709"/>
      <c r="M51" s="710"/>
      <c r="N51" s="710"/>
      <c r="O51" s="710"/>
      <c r="P51" s="710"/>
      <c r="Q51" s="711"/>
    </row>
    <row r="52" spans="1:17" ht="24.75" customHeight="1">
      <c r="A52" s="265">
        <v>14</v>
      </c>
      <c r="B52" s="707"/>
      <c r="C52" s="707"/>
      <c r="D52" s="267" t="s">
        <v>99</v>
      </c>
      <c r="E52" s="707"/>
      <c r="F52" s="707"/>
      <c r="G52" s="708"/>
      <c r="H52" s="708"/>
      <c r="I52" s="708"/>
      <c r="J52" s="708"/>
      <c r="K52" s="708"/>
      <c r="L52" s="709"/>
      <c r="M52" s="710"/>
      <c r="N52" s="710"/>
      <c r="O52" s="710"/>
      <c r="P52" s="710"/>
      <c r="Q52" s="711"/>
    </row>
    <row r="53" spans="1:17" ht="24.75" customHeight="1">
      <c r="A53" s="265">
        <v>15</v>
      </c>
      <c r="B53" s="707"/>
      <c r="C53" s="707"/>
      <c r="D53" s="267" t="s">
        <v>99</v>
      </c>
      <c r="E53" s="707"/>
      <c r="F53" s="707"/>
      <c r="G53" s="708"/>
      <c r="H53" s="708"/>
      <c r="I53" s="708"/>
      <c r="J53" s="708"/>
      <c r="K53" s="708"/>
      <c r="L53" s="709"/>
      <c r="M53" s="710"/>
      <c r="N53" s="710"/>
      <c r="O53" s="710"/>
      <c r="P53" s="710"/>
      <c r="Q53" s="711"/>
    </row>
    <row r="54" spans="1:17" ht="24.75" customHeight="1">
      <c r="A54" s="265">
        <v>16</v>
      </c>
      <c r="B54" s="707"/>
      <c r="C54" s="707"/>
      <c r="D54" s="267" t="s">
        <v>99</v>
      </c>
      <c r="E54" s="707"/>
      <c r="F54" s="707"/>
      <c r="G54" s="708"/>
      <c r="H54" s="708"/>
      <c r="I54" s="708"/>
      <c r="J54" s="708"/>
      <c r="K54" s="708"/>
      <c r="L54" s="709"/>
      <c r="M54" s="710"/>
      <c r="N54" s="710"/>
      <c r="O54" s="710"/>
      <c r="P54" s="710"/>
      <c r="Q54" s="711"/>
    </row>
    <row r="55" spans="1:17" ht="24.75" customHeight="1">
      <c r="A55" s="265">
        <v>17</v>
      </c>
      <c r="B55" s="707"/>
      <c r="C55" s="707"/>
      <c r="D55" s="267" t="s">
        <v>99</v>
      </c>
      <c r="E55" s="707"/>
      <c r="F55" s="707"/>
      <c r="G55" s="708"/>
      <c r="H55" s="708"/>
      <c r="I55" s="708"/>
      <c r="J55" s="708"/>
      <c r="K55" s="708"/>
      <c r="L55" s="709"/>
      <c r="M55" s="710"/>
      <c r="N55" s="710"/>
      <c r="O55" s="710"/>
      <c r="P55" s="710"/>
      <c r="Q55" s="711"/>
    </row>
    <row r="56" spans="1:17" ht="24.75" customHeight="1">
      <c r="A56" s="265">
        <v>18</v>
      </c>
      <c r="B56" s="707"/>
      <c r="C56" s="707"/>
      <c r="D56" s="267" t="s">
        <v>99</v>
      </c>
      <c r="E56" s="707"/>
      <c r="F56" s="707"/>
      <c r="G56" s="708"/>
      <c r="H56" s="708"/>
      <c r="I56" s="708"/>
      <c r="J56" s="708"/>
      <c r="K56" s="708"/>
      <c r="L56" s="709"/>
      <c r="M56" s="710"/>
      <c r="N56" s="710"/>
      <c r="O56" s="710"/>
      <c r="P56" s="710"/>
      <c r="Q56" s="711"/>
    </row>
    <row r="57" spans="1:17" ht="24.75" customHeight="1">
      <c r="A57" s="265">
        <v>19</v>
      </c>
      <c r="B57" s="707"/>
      <c r="C57" s="707"/>
      <c r="D57" s="267" t="s">
        <v>99</v>
      </c>
      <c r="E57" s="707"/>
      <c r="F57" s="707"/>
      <c r="G57" s="708"/>
      <c r="H57" s="708"/>
      <c r="I57" s="708"/>
      <c r="J57" s="708"/>
      <c r="K57" s="708"/>
      <c r="L57" s="709"/>
      <c r="M57" s="710"/>
      <c r="N57" s="710"/>
      <c r="O57" s="710"/>
      <c r="P57" s="710"/>
      <c r="Q57" s="711"/>
    </row>
    <row r="58" spans="1:17" ht="24.75" customHeight="1">
      <c r="A58" s="265">
        <v>20</v>
      </c>
      <c r="B58" s="707"/>
      <c r="C58" s="707"/>
      <c r="D58" s="267" t="s">
        <v>99</v>
      </c>
      <c r="E58" s="707"/>
      <c r="F58" s="707"/>
      <c r="G58" s="708"/>
      <c r="H58" s="708"/>
      <c r="I58" s="708"/>
      <c r="J58" s="708"/>
      <c r="K58" s="708"/>
      <c r="L58" s="709"/>
      <c r="M58" s="710"/>
      <c r="N58" s="710"/>
      <c r="O58" s="710"/>
      <c r="P58" s="710"/>
      <c r="Q58" s="711"/>
    </row>
    <row r="59" spans="1:17" ht="24.75" customHeight="1">
      <c r="A59" s="265">
        <v>21</v>
      </c>
      <c r="B59" s="707"/>
      <c r="C59" s="707"/>
      <c r="D59" s="267" t="s">
        <v>99</v>
      </c>
      <c r="E59" s="707"/>
      <c r="F59" s="707"/>
      <c r="G59" s="708"/>
      <c r="H59" s="708"/>
      <c r="I59" s="708"/>
      <c r="J59" s="708"/>
      <c r="K59" s="708"/>
      <c r="L59" s="709"/>
      <c r="M59" s="710"/>
      <c r="N59" s="710"/>
      <c r="O59" s="710"/>
      <c r="P59" s="710"/>
      <c r="Q59" s="711"/>
    </row>
    <row r="60" spans="1:17" ht="24.75" customHeight="1">
      <c r="A60" s="265">
        <v>22</v>
      </c>
      <c r="B60" s="707"/>
      <c r="C60" s="707"/>
      <c r="D60" s="267" t="s">
        <v>99</v>
      </c>
      <c r="E60" s="707"/>
      <c r="F60" s="707"/>
      <c r="G60" s="708"/>
      <c r="H60" s="708"/>
      <c r="I60" s="708"/>
      <c r="J60" s="708"/>
      <c r="K60" s="708"/>
      <c r="L60" s="709"/>
      <c r="M60" s="710"/>
      <c r="N60" s="710"/>
      <c r="O60" s="710"/>
      <c r="P60" s="710"/>
      <c r="Q60" s="711"/>
    </row>
    <row r="61" spans="1:17" ht="24.75" customHeight="1">
      <c r="A61" s="265">
        <v>23</v>
      </c>
      <c r="B61" s="707"/>
      <c r="C61" s="707"/>
      <c r="D61" s="267" t="s">
        <v>99</v>
      </c>
      <c r="E61" s="707"/>
      <c r="F61" s="707"/>
      <c r="G61" s="708"/>
      <c r="H61" s="708"/>
      <c r="I61" s="708"/>
      <c r="J61" s="708"/>
      <c r="K61" s="708"/>
      <c r="L61" s="709"/>
      <c r="M61" s="710"/>
      <c r="N61" s="710"/>
      <c r="O61" s="710"/>
      <c r="P61" s="710"/>
      <c r="Q61" s="711"/>
    </row>
    <row r="62" spans="1:17" ht="24.75" customHeight="1">
      <c r="A62" s="265">
        <v>24</v>
      </c>
      <c r="B62" s="707"/>
      <c r="C62" s="707"/>
      <c r="D62" s="267" t="s">
        <v>99</v>
      </c>
      <c r="E62" s="707"/>
      <c r="F62" s="707"/>
      <c r="G62" s="708"/>
      <c r="H62" s="708"/>
      <c r="I62" s="708"/>
      <c r="J62" s="708"/>
      <c r="K62" s="708"/>
      <c r="L62" s="709"/>
      <c r="M62" s="710"/>
      <c r="N62" s="710"/>
      <c r="O62" s="710"/>
      <c r="P62" s="710"/>
      <c r="Q62" s="711"/>
    </row>
    <row r="63" spans="1:17" ht="24.75" customHeight="1">
      <c r="A63" s="265">
        <v>25</v>
      </c>
      <c r="B63" s="707"/>
      <c r="C63" s="707"/>
      <c r="D63" s="267" t="s">
        <v>99</v>
      </c>
      <c r="E63" s="707"/>
      <c r="F63" s="707"/>
      <c r="G63" s="708"/>
      <c r="H63" s="708"/>
      <c r="I63" s="708"/>
      <c r="J63" s="708"/>
      <c r="K63" s="708"/>
      <c r="L63" s="709"/>
      <c r="M63" s="710"/>
      <c r="N63" s="710"/>
      <c r="O63" s="710"/>
      <c r="P63" s="710"/>
      <c r="Q63" s="711"/>
    </row>
    <row r="64" spans="1:17" ht="24" customHeight="1">
      <c r="A64" s="265"/>
      <c r="B64" s="265"/>
      <c r="C64" s="265"/>
      <c r="D64" s="265"/>
      <c r="E64" s="265"/>
      <c r="F64" s="265"/>
      <c r="G64" s="712" t="s">
        <v>75</v>
      </c>
      <c r="H64" s="712"/>
      <c r="I64" s="712"/>
      <c r="J64" s="712"/>
      <c r="K64" s="712"/>
      <c r="L64" s="713">
        <f>SUM(L39:Q63)</f>
        <v>2139916</v>
      </c>
      <c r="M64" s="713"/>
      <c r="N64" s="713"/>
      <c r="O64" s="713"/>
      <c r="P64" s="713"/>
      <c r="Q64" s="713"/>
    </row>
    <row r="66" spans="1:17">
      <c r="A66" s="265"/>
      <c r="B66" s="265"/>
      <c r="C66" s="265"/>
      <c r="D66" s="265"/>
      <c r="E66" s="265"/>
      <c r="F66" s="265"/>
      <c r="G66" s="265"/>
      <c r="H66" s="265"/>
      <c r="I66" s="265"/>
      <c r="J66" s="265"/>
      <c r="K66" s="265"/>
      <c r="L66" s="265"/>
      <c r="M66" s="265"/>
      <c r="N66" s="265"/>
      <c r="O66" s="265"/>
      <c r="P66" s="265"/>
      <c r="Q66" s="265"/>
    </row>
    <row r="67" spans="1:17">
      <c r="A67" s="265"/>
      <c r="B67" s="265"/>
      <c r="C67" s="265"/>
      <c r="D67" s="265"/>
      <c r="E67" s="265"/>
      <c r="F67" s="265"/>
      <c r="G67" s="265"/>
      <c r="H67" s="265"/>
      <c r="I67" s="265"/>
      <c r="J67" s="265"/>
      <c r="K67" s="265"/>
      <c r="L67" s="265"/>
      <c r="M67" s="265"/>
      <c r="N67" s="265"/>
      <c r="O67" s="265"/>
      <c r="P67" s="265"/>
      <c r="Q67" s="265"/>
    </row>
    <row r="68" spans="1:17" ht="13.5" customHeight="1">
      <c r="A68" s="265"/>
      <c r="B68" s="265" t="s">
        <v>34</v>
      </c>
      <c r="C68" s="265"/>
      <c r="D68" s="265"/>
      <c r="E68" s="265"/>
      <c r="F68" s="265"/>
      <c r="G68" s="265"/>
      <c r="H68" s="265"/>
      <c r="I68" s="265"/>
      <c r="J68" s="265"/>
      <c r="K68" s="265"/>
      <c r="L68" s="265"/>
      <c r="M68" s="265"/>
      <c r="N68" s="265"/>
      <c r="O68" s="265"/>
      <c r="P68" s="265"/>
      <c r="Q68" s="265"/>
    </row>
    <row r="69" spans="1:17" ht="6" customHeight="1">
      <c r="A69" s="265"/>
      <c r="B69" s="265"/>
      <c r="C69" s="265"/>
      <c r="D69" s="265"/>
      <c r="E69" s="265"/>
      <c r="F69" s="265"/>
      <c r="G69" s="265"/>
      <c r="H69" s="265"/>
      <c r="I69" s="265"/>
      <c r="J69" s="265"/>
      <c r="K69" s="265"/>
      <c r="L69" s="265"/>
      <c r="M69" s="265"/>
      <c r="N69" s="265"/>
      <c r="O69" s="265"/>
      <c r="P69" s="265"/>
      <c r="Q69" s="265"/>
    </row>
    <row r="70" spans="1:17" ht="37.5" customHeight="1">
      <c r="A70" s="265"/>
      <c r="B70" s="696" t="s">
        <v>162</v>
      </c>
      <c r="C70" s="697"/>
      <c r="D70" s="266" t="s">
        <v>99</v>
      </c>
      <c r="E70" s="696" t="s">
        <v>163</v>
      </c>
      <c r="F70" s="697"/>
      <c r="G70" s="698" t="s">
        <v>6</v>
      </c>
      <c r="H70" s="698"/>
      <c r="I70" s="698"/>
      <c r="J70" s="698"/>
      <c r="K70" s="698"/>
      <c r="L70" s="699" t="s">
        <v>180</v>
      </c>
      <c r="M70" s="700"/>
      <c r="N70" s="700"/>
      <c r="O70" s="700"/>
      <c r="P70" s="700"/>
      <c r="Q70" s="701"/>
    </row>
    <row r="71" spans="1:17" ht="24.75" customHeight="1">
      <c r="A71" s="265">
        <v>26</v>
      </c>
      <c r="B71" s="707"/>
      <c r="C71" s="707"/>
      <c r="D71" s="267" t="s">
        <v>99</v>
      </c>
      <c r="E71" s="707"/>
      <c r="F71" s="707"/>
      <c r="G71" s="708"/>
      <c r="H71" s="708"/>
      <c r="I71" s="708"/>
      <c r="J71" s="708"/>
      <c r="K71" s="708"/>
      <c r="L71" s="709"/>
      <c r="M71" s="710"/>
      <c r="N71" s="710"/>
      <c r="O71" s="710"/>
      <c r="P71" s="710"/>
      <c r="Q71" s="711"/>
    </row>
    <row r="72" spans="1:17" ht="24.75" customHeight="1">
      <c r="A72" s="265">
        <v>27</v>
      </c>
      <c r="B72" s="707"/>
      <c r="C72" s="707"/>
      <c r="D72" s="267" t="s">
        <v>99</v>
      </c>
      <c r="E72" s="707"/>
      <c r="F72" s="707"/>
      <c r="G72" s="708"/>
      <c r="H72" s="708"/>
      <c r="I72" s="708"/>
      <c r="J72" s="708"/>
      <c r="K72" s="708"/>
      <c r="L72" s="709"/>
      <c r="M72" s="710"/>
      <c r="N72" s="710"/>
      <c r="O72" s="710"/>
      <c r="P72" s="710"/>
      <c r="Q72" s="711"/>
    </row>
    <row r="73" spans="1:17" ht="24.75" customHeight="1">
      <c r="A73" s="265">
        <v>28</v>
      </c>
      <c r="B73" s="707"/>
      <c r="C73" s="707"/>
      <c r="D73" s="267" t="s">
        <v>99</v>
      </c>
      <c r="E73" s="707"/>
      <c r="F73" s="707"/>
      <c r="G73" s="708"/>
      <c r="H73" s="708"/>
      <c r="I73" s="708"/>
      <c r="J73" s="708"/>
      <c r="K73" s="708"/>
      <c r="L73" s="709"/>
      <c r="M73" s="710"/>
      <c r="N73" s="710"/>
      <c r="O73" s="710"/>
      <c r="P73" s="710"/>
      <c r="Q73" s="711"/>
    </row>
    <row r="74" spans="1:17" ht="24.75" customHeight="1">
      <c r="A74" s="265">
        <v>29</v>
      </c>
      <c r="B74" s="707"/>
      <c r="C74" s="707"/>
      <c r="D74" s="267" t="s">
        <v>99</v>
      </c>
      <c r="E74" s="707"/>
      <c r="F74" s="707"/>
      <c r="G74" s="708"/>
      <c r="H74" s="708"/>
      <c r="I74" s="708"/>
      <c r="J74" s="708"/>
      <c r="K74" s="708"/>
      <c r="L74" s="709"/>
      <c r="M74" s="710"/>
      <c r="N74" s="710"/>
      <c r="O74" s="710"/>
      <c r="P74" s="710"/>
      <c r="Q74" s="711"/>
    </row>
    <row r="75" spans="1:17" ht="24.75" customHeight="1">
      <c r="A75" s="265">
        <v>30</v>
      </c>
      <c r="B75" s="707"/>
      <c r="C75" s="707"/>
      <c r="D75" s="267" t="s">
        <v>99</v>
      </c>
      <c r="E75" s="707"/>
      <c r="F75" s="707"/>
      <c r="G75" s="708"/>
      <c r="H75" s="708"/>
      <c r="I75" s="708"/>
      <c r="J75" s="708"/>
      <c r="K75" s="708"/>
      <c r="L75" s="709"/>
      <c r="M75" s="710"/>
      <c r="N75" s="710"/>
      <c r="O75" s="710"/>
      <c r="P75" s="710"/>
      <c r="Q75" s="711"/>
    </row>
    <row r="76" spans="1:17" ht="24.75" customHeight="1">
      <c r="A76" s="265">
        <v>31</v>
      </c>
      <c r="B76" s="707"/>
      <c r="C76" s="707"/>
      <c r="D76" s="267" t="s">
        <v>99</v>
      </c>
      <c r="E76" s="707"/>
      <c r="F76" s="707"/>
      <c r="G76" s="708"/>
      <c r="H76" s="708"/>
      <c r="I76" s="708"/>
      <c r="J76" s="708"/>
      <c r="K76" s="708"/>
      <c r="L76" s="709"/>
      <c r="M76" s="710"/>
      <c r="N76" s="710"/>
      <c r="O76" s="710"/>
      <c r="P76" s="710"/>
      <c r="Q76" s="711"/>
    </row>
    <row r="77" spans="1:17" ht="24.75" customHeight="1">
      <c r="A77" s="265">
        <v>32</v>
      </c>
      <c r="B77" s="707"/>
      <c r="C77" s="707"/>
      <c r="D77" s="267" t="s">
        <v>99</v>
      </c>
      <c r="E77" s="707"/>
      <c r="F77" s="707"/>
      <c r="G77" s="708"/>
      <c r="H77" s="708"/>
      <c r="I77" s="708"/>
      <c r="J77" s="708"/>
      <c r="K77" s="708"/>
      <c r="L77" s="709"/>
      <c r="M77" s="710"/>
      <c r="N77" s="710"/>
      <c r="O77" s="710"/>
      <c r="P77" s="710"/>
      <c r="Q77" s="711"/>
    </row>
    <row r="78" spans="1:17" ht="24.75" customHeight="1">
      <c r="A78" s="265">
        <v>33</v>
      </c>
      <c r="B78" s="707"/>
      <c r="C78" s="707"/>
      <c r="D78" s="267" t="s">
        <v>99</v>
      </c>
      <c r="E78" s="707"/>
      <c r="F78" s="707"/>
      <c r="G78" s="708"/>
      <c r="H78" s="708"/>
      <c r="I78" s="708"/>
      <c r="J78" s="708"/>
      <c r="K78" s="708"/>
      <c r="L78" s="709"/>
      <c r="M78" s="710"/>
      <c r="N78" s="710"/>
      <c r="O78" s="710"/>
      <c r="P78" s="710"/>
      <c r="Q78" s="711"/>
    </row>
    <row r="79" spans="1:17" ht="24.75" customHeight="1">
      <c r="A79" s="265">
        <v>34</v>
      </c>
      <c r="B79" s="707"/>
      <c r="C79" s="707"/>
      <c r="D79" s="267" t="s">
        <v>99</v>
      </c>
      <c r="E79" s="707"/>
      <c r="F79" s="707"/>
      <c r="G79" s="708"/>
      <c r="H79" s="708"/>
      <c r="I79" s="708"/>
      <c r="J79" s="708"/>
      <c r="K79" s="708"/>
      <c r="L79" s="709"/>
      <c r="M79" s="710"/>
      <c r="N79" s="710"/>
      <c r="O79" s="710"/>
      <c r="P79" s="710"/>
      <c r="Q79" s="711"/>
    </row>
    <row r="80" spans="1:17" ht="24.75" customHeight="1">
      <c r="A80" s="265">
        <v>35</v>
      </c>
      <c r="B80" s="707"/>
      <c r="C80" s="707"/>
      <c r="D80" s="267" t="s">
        <v>99</v>
      </c>
      <c r="E80" s="707"/>
      <c r="F80" s="707"/>
      <c r="G80" s="708"/>
      <c r="H80" s="708"/>
      <c r="I80" s="708"/>
      <c r="J80" s="708"/>
      <c r="K80" s="708"/>
      <c r="L80" s="709"/>
      <c r="M80" s="710"/>
      <c r="N80" s="710"/>
      <c r="O80" s="710"/>
      <c r="P80" s="710"/>
      <c r="Q80" s="711"/>
    </row>
    <row r="81" spans="1:17" ht="24.75" customHeight="1">
      <c r="A81" s="265">
        <v>36</v>
      </c>
      <c r="B81" s="707"/>
      <c r="C81" s="707"/>
      <c r="D81" s="267" t="s">
        <v>99</v>
      </c>
      <c r="E81" s="707"/>
      <c r="F81" s="707"/>
      <c r="G81" s="708"/>
      <c r="H81" s="708"/>
      <c r="I81" s="708"/>
      <c r="J81" s="708"/>
      <c r="K81" s="708"/>
      <c r="L81" s="709"/>
      <c r="M81" s="710"/>
      <c r="N81" s="710"/>
      <c r="O81" s="710"/>
      <c r="P81" s="710"/>
      <c r="Q81" s="711"/>
    </row>
    <row r="82" spans="1:17" ht="24.75" customHeight="1">
      <c r="A82" s="265">
        <v>37</v>
      </c>
      <c r="B82" s="707"/>
      <c r="C82" s="707"/>
      <c r="D82" s="267" t="s">
        <v>99</v>
      </c>
      <c r="E82" s="707"/>
      <c r="F82" s="707"/>
      <c r="G82" s="708"/>
      <c r="H82" s="708"/>
      <c r="I82" s="708"/>
      <c r="J82" s="708"/>
      <c r="K82" s="708"/>
      <c r="L82" s="709"/>
      <c r="M82" s="710"/>
      <c r="N82" s="710"/>
      <c r="O82" s="710"/>
      <c r="P82" s="710"/>
      <c r="Q82" s="711"/>
    </row>
    <row r="83" spans="1:17" ht="24.75" customHeight="1">
      <c r="A83" s="265">
        <v>38</v>
      </c>
      <c r="B83" s="707"/>
      <c r="C83" s="707"/>
      <c r="D83" s="267" t="s">
        <v>99</v>
      </c>
      <c r="E83" s="707"/>
      <c r="F83" s="707"/>
      <c r="G83" s="708"/>
      <c r="H83" s="708"/>
      <c r="I83" s="708"/>
      <c r="J83" s="708"/>
      <c r="K83" s="708"/>
      <c r="L83" s="709"/>
      <c r="M83" s="710"/>
      <c r="N83" s="710"/>
      <c r="O83" s="710"/>
      <c r="P83" s="710"/>
      <c r="Q83" s="711"/>
    </row>
    <row r="84" spans="1:17" ht="24.75" customHeight="1">
      <c r="A84" s="265">
        <v>39</v>
      </c>
      <c r="B84" s="707"/>
      <c r="C84" s="707"/>
      <c r="D84" s="267" t="s">
        <v>99</v>
      </c>
      <c r="E84" s="707"/>
      <c r="F84" s="707"/>
      <c r="G84" s="708"/>
      <c r="H84" s="708"/>
      <c r="I84" s="708"/>
      <c r="J84" s="708"/>
      <c r="K84" s="708"/>
      <c r="L84" s="709"/>
      <c r="M84" s="710"/>
      <c r="N84" s="710"/>
      <c r="O84" s="710"/>
      <c r="P84" s="710"/>
      <c r="Q84" s="711"/>
    </row>
    <row r="85" spans="1:17" ht="24.75" customHeight="1">
      <c r="A85" s="265">
        <v>40</v>
      </c>
      <c r="B85" s="707"/>
      <c r="C85" s="707"/>
      <c r="D85" s="267" t="s">
        <v>99</v>
      </c>
      <c r="E85" s="707"/>
      <c r="F85" s="707"/>
      <c r="G85" s="708"/>
      <c r="H85" s="708"/>
      <c r="I85" s="708"/>
      <c r="J85" s="708"/>
      <c r="K85" s="708"/>
      <c r="L85" s="709"/>
      <c r="M85" s="710"/>
      <c r="N85" s="710"/>
      <c r="O85" s="710"/>
      <c r="P85" s="710"/>
      <c r="Q85" s="711"/>
    </row>
    <row r="86" spans="1:17" ht="24.75" customHeight="1">
      <c r="A86" s="265">
        <v>41</v>
      </c>
      <c r="B86" s="707"/>
      <c r="C86" s="707"/>
      <c r="D86" s="267" t="s">
        <v>99</v>
      </c>
      <c r="E86" s="707"/>
      <c r="F86" s="707"/>
      <c r="G86" s="708"/>
      <c r="H86" s="708"/>
      <c r="I86" s="708"/>
      <c r="J86" s="708"/>
      <c r="K86" s="708"/>
      <c r="L86" s="709"/>
      <c r="M86" s="710"/>
      <c r="N86" s="710"/>
      <c r="O86" s="710"/>
      <c r="P86" s="710"/>
      <c r="Q86" s="711"/>
    </row>
    <row r="87" spans="1:17" ht="24.75" customHeight="1">
      <c r="A87" s="265">
        <v>42</v>
      </c>
      <c r="B87" s="707"/>
      <c r="C87" s="707"/>
      <c r="D87" s="267" t="s">
        <v>99</v>
      </c>
      <c r="E87" s="707"/>
      <c r="F87" s="707"/>
      <c r="G87" s="708"/>
      <c r="H87" s="708"/>
      <c r="I87" s="708"/>
      <c r="J87" s="708"/>
      <c r="K87" s="708"/>
      <c r="L87" s="709"/>
      <c r="M87" s="710"/>
      <c r="N87" s="710"/>
      <c r="O87" s="710"/>
      <c r="P87" s="710"/>
      <c r="Q87" s="711"/>
    </row>
    <row r="88" spans="1:17" ht="24.75" customHeight="1">
      <c r="A88" s="265">
        <v>43</v>
      </c>
      <c r="B88" s="707"/>
      <c r="C88" s="707"/>
      <c r="D88" s="267" t="s">
        <v>99</v>
      </c>
      <c r="E88" s="707"/>
      <c r="F88" s="707"/>
      <c r="G88" s="708"/>
      <c r="H88" s="708"/>
      <c r="I88" s="708"/>
      <c r="J88" s="708"/>
      <c r="K88" s="708"/>
      <c r="L88" s="709"/>
      <c r="M88" s="710"/>
      <c r="N88" s="710"/>
      <c r="O88" s="710"/>
      <c r="P88" s="710"/>
      <c r="Q88" s="711"/>
    </row>
    <row r="89" spans="1:17" ht="24.75" customHeight="1">
      <c r="A89" s="265">
        <v>44</v>
      </c>
      <c r="B89" s="707"/>
      <c r="C89" s="707"/>
      <c r="D89" s="267" t="s">
        <v>99</v>
      </c>
      <c r="E89" s="707"/>
      <c r="F89" s="707"/>
      <c r="G89" s="708"/>
      <c r="H89" s="708"/>
      <c r="I89" s="708"/>
      <c r="J89" s="708"/>
      <c r="K89" s="708"/>
      <c r="L89" s="709"/>
      <c r="M89" s="710"/>
      <c r="N89" s="710"/>
      <c r="O89" s="710"/>
      <c r="P89" s="710"/>
      <c r="Q89" s="711"/>
    </row>
    <row r="90" spans="1:17" ht="24.75" customHeight="1">
      <c r="A90" s="265">
        <v>45</v>
      </c>
      <c r="B90" s="707"/>
      <c r="C90" s="707"/>
      <c r="D90" s="267" t="s">
        <v>99</v>
      </c>
      <c r="E90" s="707"/>
      <c r="F90" s="707"/>
      <c r="G90" s="708"/>
      <c r="H90" s="708"/>
      <c r="I90" s="708"/>
      <c r="J90" s="708"/>
      <c r="K90" s="708"/>
      <c r="L90" s="709"/>
      <c r="M90" s="710"/>
      <c r="N90" s="710"/>
      <c r="O90" s="710"/>
      <c r="P90" s="710"/>
      <c r="Q90" s="711"/>
    </row>
    <row r="91" spans="1:17" ht="24.75" customHeight="1">
      <c r="A91" s="265">
        <v>46</v>
      </c>
      <c r="B91" s="707"/>
      <c r="C91" s="707"/>
      <c r="D91" s="267" t="s">
        <v>99</v>
      </c>
      <c r="E91" s="707"/>
      <c r="F91" s="707"/>
      <c r="G91" s="708"/>
      <c r="H91" s="708"/>
      <c r="I91" s="708"/>
      <c r="J91" s="708"/>
      <c r="K91" s="708"/>
      <c r="L91" s="709"/>
      <c r="M91" s="710"/>
      <c r="N91" s="710"/>
      <c r="O91" s="710"/>
      <c r="P91" s="710"/>
      <c r="Q91" s="711"/>
    </row>
    <row r="92" spans="1:17" ht="24.75" customHeight="1">
      <c r="A92" s="265">
        <v>47</v>
      </c>
      <c r="B92" s="707"/>
      <c r="C92" s="707"/>
      <c r="D92" s="267" t="s">
        <v>99</v>
      </c>
      <c r="E92" s="707"/>
      <c r="F92" s="707"/>
      <c r="G92" s="708"/>
      <c r="H92" s="708"/>
      <c r="I92" s="708"/>
      <c r="J92" s="708"/>
      <c r="K92" s="708"/>
      <c r="L92" s="709"/>
      <c r="M92" s="710"/>
      <c r="N92" s="710"/>
      <c r="O92" s="710"/>
      <c r="P92" s="710"/>
      <c r="Q92" s="711"/>
    </row>
    <row r="93" spans="1:17" ht="24.75" customHeight="1">
      <c r="A93" s="265">
        <v>48</v>
      </c>
      <c r="B93" s="707"/>
      <c r="C93" s="707"/>
      <c r="D93" s="267" t="s">
        <v>99</v>
      </c>
      <c r="E93" s="707"/>
      <c r="F93" s="707"/>
      <c r="G93" s="708"/>
      <c r="H93" s="708"/>
      <c r="I93" s="708"/>
      <c r="J93" s="708"/>
      <c r="K93" s="708"/>
      <c r="L93" s="709"/>
      <c r="M93" s="710"/>
      <c r="N93" s="710"/>
      <c r="O93" s="710"/>
      <c r="P93" s="710"/>
      <c r="Q93" s="711"/>
    </row>
    <row r="94" spans="1:17" ht="24.75" customHeight="1">
      <c r="A94" s="265">
        <v>49</v>
      </c>
      <c r="B94" s="707"/>
      <c r="C94" s="707"/>
      <c r="D94" s="267" t="s">
        <v>99</v>
      </c>
      <c r="E94" s="707"/>
      <c r="F94" s="707"/>
      <c r="G94" s="708"/>
      <c r="H94" s="708"/>
      <c r="I94" s="708"/>
      <c r="J94" s="708"/>
      <c r="K94" s="708"/>
      <c r="L94" s="709"/>
      <c r="M94" s="710"/>
      <c r="N94" s="710"/>
      <c r="O94" s="710"/>
      <c r="P94" s="710"/>
      <c r="Q94" s="711"/>
    </row>
    <row r="95" spans="1:17" ht="24.75" customHeight="1">
      <c r="A95" s="265">
        <v>50</v>
      </c>
      <c r="B95" s="707"/>
      <c r="C95" s="707"/>
      <c r="D95" s="267" t="s">
        <v>99</v>
      </c>
      <c r="E95" s="707"/>
      <c r="F95" s="707"/>
      <c r="G95" s="708"/>
      <c r="H95" s="708"/>
      <c r="I95" s="708"/>
      <c r="J95" s="708"/>
      <c r="K95" s="708"/>
      <c r="L95" s="709"/>
      <c r="M95" s="710"/>
      <c r="N95" s="710"/>
      <c r="O95" s="710"/>
      <c r="P95" s="710"/>
      <c r="Q95" s="711"/>
    </row>
    <row r="96" spans="1:17" ht="24" customHeight="1">
      <c r="A96" s="265"/>
      <c r="B96" s="265"/>
      <c r="C96" s="265"/>
      <c r="D96" s="265"/>
      <c r="E96" s="265"/>
      <c r="F96" s="265"/>
      <c r="G96" s="712" t="s">
        <v>75</v>
      </c>
      <c r="H96" s="712"/>
      <c r="I96" s="712"/>
      <c r="J96" s="712"/>
      <c r="K96" s="712"/>
      <c r="L96" s="713">
        <f>SUM(L71:Q95)</f>
        <v>0</v>
      </c>
      <c r="M96" s="713"/>
      <c r="N96" s="713"/>
      <c r="O96" s="713"/>
      <c r="P96" s="713"/>
      <c r="Q96" s="713"/>
    </row>
    <row r="97" spans="2:2">
      <c r="B97" s="268"/>
    </row>
  </sheetData>
  <sheetProtection password="F3DD" sheet="1" objects="1" scenarios="1" formatCells="0"/>
  <mergeCells count="234">
    <mergeCell ref="B95:C95"/>
    <mergeCell ref="E95:F95"/>
    <mergeCell ref="G95:K95"/>
    <mergeCell ref="L95:Q95"/>
    <mergeCell ref="G96:K96"/>
    <mergeCell ref="L96:Q96"/>
    <mergeCell ref="B93:C93"/>
    <mergeCell ref="E93:F93"/>
    <mergeCell ref="G93:K93"/>
    <mergeCell ref="L93:Q93"/>
    <mergeCell ref="B94:C94"/>
    <mergeCell ref="E94:F94"/>
    <mergeCell ref="G94:K94"/>
    <mergeCell ref="L94:Q94"/>
    <mergeCell ref="B91:C91"/>
    <mergeCell ref="E91:F91"/>
    <mergeCell ref="G91:K91"/>
    <mergeCell ref="L91:Q91"/>
    <mergeCell ref="B92:C92"/>
    <mergeCell ref="E92:F92"/>
    <mergeCell ref="G92:K92"/>
    <mergeCell ref="L92:Q92"/>
    <mergeCell ref="B89:C89"/>
    <mergeCell ref="E89:F89"/>
    <mergeCell ref="G89:K89"/>
    <mergeCell ref="L89:Q89"/>
    <mergeCell ref="B90:C90"/>
    <mergeCell ref="E90:F90"/>
    <mergeCell ref="G90:K90"/>
    <mergeCell ref="L90:Q90"/>
    <mergeCell ref="B87:C87"/>
    <mergeCell ref="E87:F87"/>
    <mergeCell ref="G87:K87"/>
    <mergeCell ref="L87:Q87"/>
    <mergeCell ref="B88:C88"/>
    <mergeCell ref="E88:F88"/>
    <mergeCell ref="G88:K88"/>
    <mergeCell ref="L88:Q88"/>
    <mergeCell ref="B85:C85"/>
    <mergeCell ref="E85:F85"/>
    <mergeCell ref="G85:K85"/>
    <mergeCell ref="L85:Q85"/>
    <mergeCell ref="B86:C86"/>
    <mergeCell ref="E86:F86"/>
    <mergeCell ref="G86:K86"/>
    <mergeCell ref="L86:Q86"/>
    <mergeCell ref="B83:C83"/>
    <mergeCell ref="E83:F83"/>
    <mergeCell ref="G83:K83"/>
    <mergeCell ref="L83:Q83"/>
    <mergeCell ref="B84:C84"/>
    <mergeCell ref="E84:F84"/>
    <mergeCell ref="G84:K84"/>
    <mergeCell ref="L84:Q84"/>
    <mergeCell ref="B81:C81"/>
    <mergeCell ref="E81:F81"/>
    <mergeCell ref="G81:K81"/>
    <mergeCell ref="L81:Q81"/>
    <mergeCell ref="B82:C82"/>
    <mergeCell ref="E82:F82"/>
    <mergeCell ref="G82:K82"/>
    <mergeCell ref="L82:Q82"/>
    <mergeCell ref="B79:C79"/>
    <mergeCell ref="E79:F79"/>
    <mergeCell ref="G79:K79"/>
    <mergeCell ref="L79:Q79"/>
    <mergeCell ref="B80:C80"/>
    <mergeCell ref="E80:F80"/>
    <mergeCell ref="G80:K80"/>
    <mergeCell ref="L80:Q80"/>
    <mergeCell ref="B77:C77"/>
    <mergeCell ref="E77:F77"/>
    <mergeCell ref="G77:K77"/>
    <mergeCell ref="L77:Q77"/>
    <mergeCell ref="B78:C78"/>
    <mergeCell ref="E78:F78"/>
    <mergeCell ref="G78:K78"/>
    <mergeCell ref="L78:Q78"/>
    <mergeCell ref="B75:C75"/>
    <mergeCell ref="E75:F75"/>
    <mergeCell ref="G75:K75"/>
    <mergeCell ref="L75:Q75"/>
    <mergeCell ref="B76:C76"/>
    <mergeCell ref="E76:F76"/>
    <mergeCell ref="G76:K76"/>
    <mergeCell ref="L76:Q76"/>
    <mergeCell ref="B73:C73"/>
    <mergeCell ref="E73:F73"/>
    <mergeCell ref="G73:K73"/>
    <mergeCell ref="L73:Q73"/>
    <mergeCell ref="B74:C74"/>
    <mergeCell ref="E74:F74"/>
    <mergeCell ref="G74:K74"/>
    <mergeCell ref="L74:Q74"/>
    <mergeCell ref="B71:C71"/>
    <mergeCell ref="E71:F71"/>
    <mergeCell ref="G71:K71"/>
    <mergeCell ref="L71:Q71"/>
    <mergeCell ref="B72:C72"/>
    <mergeCell ref="E72:F72"/>
    <mergeCell ref="G72:K72"/>
    <mergeCell ref="L72:Q72"/>
    <mergeCell ref="G64:K64"/>
    <mergeCell ref="L64:Q64"/>
    <mergeCell ref="B70:C70"/>
    <mergeCell ref="E70:F70"/>
    <mergeCell ref="G70:K70"/>
    <mergeCell ref="L70:Q70"/>
    <mergeCell ref="B62:C62"/>
    <mergeCell ref="E62:F62"/>
    <mergeCell ref="G62:K62"/>
    <mergeCell ref="L62:Q62"/>
    <mergeCell ref="B63:C63"/>
    <mergeCell ref="E63:F63"/>
    <mergeCell ref="G63:K63"/>
    <mergeCell ref="L63:Q63"/>
    <mergeCell ref="B60:C60"/>
    <mergeCell ref="E60:F60"/>
    <mergeCell ref="G60:K60"/>
    <mergeCell ref="L60:Q60"/>
    <mergeCell ref="B61:C61"/>
    <mergeCell ref="E61:F61"/>
    <mergeCell ref="G61:K61"/>
    <mergeCell ref="L61:Q61"/>
    <mergeCell ref="B58:C58"/>
    <mergeCell ref="E58:F58"/>
    <mergeCell ref="G58:K58"/>
    <mergeCell ref="L58:Q58"/>
    <mergeCell ref="B59:C59"/>
    <mergeCell ref="E59:F59"/>
    <mergeCell ref="G59:K59"/>
    <mergeCell ref="L59:Q59"/>
    <mergeCell ref="B56:C56"/>
    <mergeCell ref="E56:F56"/>
    <mergeCell ref="G56:K56"/>
    <mergeCell ref="L56:Q56"/>
    <mergeCell ref="B57:C57"/>
    <mergeCell ref="E57:F57"/>
    <mergeCell ref="G57:K57"/>
    <mergeCell ref="L57:Q57"/>
    <mergeCell ref="B54:C54"/>
    <mergeCell ref="E54:F54"/>
    <mergeCell ref="G54:K54"/>
    <mergeCell ref="L54:Q54"/>
    <mergeCell ref="B55:C55"/>
    <mergeCell ref="E55:F55"/>
    <mergeCell ref="G55:K55"/>
    <mergeCell ref="L55:Q55"/>
    <mergeCell ref="B52:C52"/>
    <mergeCell ref="E52:F52"/>
    <mergeCell ref="G52:K52"/>
    <mergeCell ref="L52:Q52"/>
    <mergeCell ref="B53:C53"/>
    <mergeCell ref="E53:F53"/>
    <mergeCell ref="G53:K53"/>
    <mergeCell ref="L53:Q53"/>
    <mergeCell ref="B50:C50"/>
    <mergeCell ref="E50:F50"/>
    <mergeCell ref="G50:K50"/>
    <mergeCell ref="L50:Q50"/>
    <mergeCell ref="B51:C51"/>
    <mergeCell ref="E51:F51"/>
    <mergeCell ref="G51:K51"/>
    <mergeCell ref="L51:Q51"/>
    <mergeCell ref="B48:C48"/>
    <mergeCell ref="E48:F48"/>
    <mergeCell ref="G48:K48"/>
    <mergeCell ref="L48:Q48"/>
    <mergeCell ref="B49:C49"/>
    <mergeCell ref="E49:F49"/>
    <mergeCell ref="G49:K49"/>
    <mergeCell ref="L49:Q49"/>
    <mergeCell ref="B46:C46"/>
    <mergeCell ref="E46:F46"/>
    <mergeCell ref="G46:K46"/>
    <mergeCell ref="L46:Q46"/>
    <mergeCell ref="B47:C47"/>
    <mergeCell ref="E47:F47"/>
    <mergeCell ref="G47:K47"/>
    <mergeCell ref="L47:Q47"/>
    <mergeCell ref="B44:C44"/>
    <mergeCell ref="E44:F44"/>
    <mergeCell ref="G44:K44"/>
    <mergeCell ref="L44:Q44"/>
    <mergeCell ref="B45:C45"/>
    <mergeCell ref="E45:F45"/>
    <mergeCell ref="G45:K45"/>
    <mergeCell ref="L45:Q45"/>
    <mergeCell ref="B42:C42"/>
    <mergeCell ref="E42:F42"/>
    <mergeCell ref="G42:K42"/>
    <mergeCell ref="L42:Q42"/>
    <mergeCell ref="B43:C43"/>
    <mergeCell ref="E43:F43"/>
    <mergeCell ref="G43:K43"/>
    <mergeCell ref="L43:Q43"/>
    <mergeCell ref="B40:C40"/>
    <mergeCell ref="E40:F40"/>
    <mergeCell ref="G40:K40"/>
    <mergeCell ref="L40:Q40"/>
    <mergeCell ref="B41:C41"/>
    <mergeCell ref="E41:F41"/>
    <mergeCell ref="G41:K41"/>
    <mergeCell ref="L41:Q41"/>
    <mergeCell ref="A30:Q30"/>
    <mergeCell ref="B38:C38"/>
    <mergeCell ref="E38:F38"/>
    <mergeCell ref="G38:K38"/>
    <mergeCell ref="L38:Q38"/>
    <mergeCell ref="B39:C39"/>
    <mergeCell ref="E39:F39"/>
    <mergeCell ref="G39:K39"/>
    <mergeCell ref="L39:Q39"/>
    <mergeCell ref="B28:D28"/>
    <mergeCell ref="E28:P28"/>
    <mergeCell ref="B29:D29"/>
    <mergeCell ref="E29:P29"/>
    <mergeCell ref="A13:Q14"/>
    <mergeCell ref="E20:L20"/>
    <mergeCell ref="B24:D24"/>
    <mergeCell ref="E24:K24"/>
    <mergeCell ref="M24:P24"/>
    <mergeCell ref="B25:D25"/>
    <mergeCell ref="E25:K25"/>
    <mergeCell ref="M25:P25"/>
    <mergeCell ref="M3:Q3"/>
    <mergeCell ref="K7:Q7"/>
    <mergeCell ref="K8:Q8"/>
    <mergeCell ref="I9:K9"/>
    <mergeCell ref="L9:P9"/>
    <mergeCell ref="A11:Q11"/>
    <mergeCell ref="B26:D26"/>
    <mergeCell ref="B27:D27"/>
    <mergeCell ref="E27:I27"/>
  </mergeCells>
  <phoneticPr fontId="3"/>
  <dataValidations count="1">
    <dataValidation type="list" allowBlank="1" showInputMessage="1" showErrorMessage="1" sqref="E39:F63 E71:F95">
      <formula1>"①,②,③"</formula1>
    </dataValidation>
  </dataValidations>
  <pageMargins left="0.98425196850393704" right="0.78740157480314965" top="0.98425196850393704" bottom="0.98425196850393704" header="0.51181102362204722" footer="0.51181102362204722"/>
  <pageSetup paperSize="9" scale="102" orientation="portrait" cellComments="asDisplayed" r:id="rId1"/>
  <headerFooter alignWithMargins="0"/>
  <rowBreaks count="1" manualBreakCount="1">
    <brk id="3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4</xdr:col>
                    <xdr:colOff>85725</xdr:colOff>
                    <xdr:row>25</xdr:row>
                    <xdr:rowOff>38100</xdr:rowOff>
                  </from>
                  <to>
                    <xdr:col>5</xdr:col>
                    <xdr:colOff>85725</xdr:colOff>
                    <xdr:row>25</xdr:row>
                    <xdr:rowOff>276225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8</xdr:col>
                    <xdr:colOff>85725</xdr:colOff>
                    <xdr:row>25</xdr:row>
                    <xdr:rowOff>38100</xdr:rowOff>
                  </from>
                  <to>
                    <xdr:col>9</xdr:col>
                    <xdr:colOff>85725</xdr:colOff>
                    <xdr:row>25</xdr:row>
                    <xdr:rowOff>276225</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85725</xdr:colOff>
                    <xdr:row>25</xdr:row>
                    <xdr:rowOff>38100</xdr:rowOff>
                  </from>
                  <to>
                    <xdr:col>13</xdr:col>
                    <xdr:colOff>85725</xdr:colOff>
                    <xdr:row>25</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65"/>
  <sheetViews>
    <sheetView view="pageBreakPreview" topLeftCell="A25" zoomScaleNormal="100" zoomScaleSheetLayoutView="100" workbookViewId="0">
      <selection activeCell="L39" sqref="L39:Q39"/>
    </sheetView>
  </sheetViews>
  <sheetFormatPr defaultRowHeight="13.5"/>
  <cols>
    <col min="1" max="18" width="4.625" style="55" customWidth="1"/>
    <col min="19" max="256" width="8.875" style="55"/>
    <col min="257" max="274" width="4.625" style="55" customWidth="1"/>
    <col min="275" max="512" width="8.875" style="55"/>
    <col min="513" max="530" width="4.625" style="55" customWidth="1"/>
    <col min="531" max="768" width="8.875" style="55"/>
    <col min="769" max="786" width="4.625" style="55" customWidth="1"/>
    <col min="787" max="1024" width="8.875" style="55"/>
    <col min="1025" max="1042" width="4.625" style="55" customWidth="1"/>
    <col min="1043" max="1280" width="8.875" style="55"/>
    <col min="1281" max="1298" width="4.625" style="55" customWidth="1"/>
    <col min="1299" max="1536" width="8.875" style="55"/>
    <col min="1537" max="1554" width="4.625" style="55" customWidth="1"/>
    <col min="1555" max="1792" width="8.875" style="55"/>
    <col min="1793" max="1810" width="4.625" style="55" customWidth="1"/>
    <col min="1811" max="2048" width="8.875" style="55"/>
    <col min="2049" max="2066" width="4.625" style="55" customWidth="1"/>
    <col min="2067" max="2304" width="8.875" style="55"/>
    <col min="2305" max="2322" width="4.625" style="55" customWidth="1"/>
    <col min="2323" max="2560" width="8.875" style="55"/>
    <col min="2561" max="2578" width="4.625" style="55" customWidth="1"/>
    <col min="2579" max="2816" width="8.875" style="55"/>
    <col min="2817" max="2834" width="4.625" style="55" customWidth="1"/>
    <col min="2835" max="3072" width="8.875" style="55"/>
    <col min="3073" max="3090" width="4.625" style="55" customWidth="1"/>
    <col min="3091" max="3328" width="8.875" style="55"/>
    <col min="3329" max="3346" width="4.625" style="55" customWidth="1"/>
    <col min="3347" max="3584" width="8.875" style="55"/>
    <col min="3585" max="3602" width="4.625" style="55" customWidth="1"/>
    <col min="3603" max="3840" width="8.875" style="55"/>
    <col min="3841" max="3858" width="4.625" style="55" customWidth="1"/>
    <col min="3859" max="4096" width="8.875" style="55"/>
    <col min="4097" max="4114" width="4.625" style="55" customWidth="1"/>
    <col min="4115" max="4352" width="8.875" style="55"/>
    <col min="4353" max="4370" width="4.625" style="55" customWidth="1"/>
    <col min="4371" max="4608" width="8.875" style="55"/>
    <col min="4609" max="4626" width="4.625" style="55" customWidth="1"/>
    <col min="4627" max="4864" width="8.875" style="55"/>
    <col min="4865" max="4882" width="4.625" style="55" customWidth="1"/>
    <col min="4883" max="5120" width="8.875" style="55"/>
    <col min="5121" max="5138" width="4.625" style="55" customWidth="1"/>
    <col min="5139" max="5376" width="8.875" style="55"/>
    <col min="5377" max="5394" width="4.625" style="55" customWidth="1"/>
    <col min="5395" max="5632" width="8.875" style="55"/>
    <col min="5633" max="5650" width="4.625" style="55" customWidth="1"/>
    <col min="5651" max="5888" width="8.875" style="55"/>
    <col min="5889" max="5906" width="4.625" style="55" customWidth="1"/>
    <col min="5907" max="6144" width="8.875" style="55"/>
    <col min="6145" max="6162" width="4.625" style="55" customWidth="1"/>
    <col min="6163" max="6400" width="8.875" style="55"/>
    <col min="6401" max="6418" width="4.625" style="55" customWidth="1"/>
    <col min="6419" max="6656" width="8.875" style="55"/>
    <col min="6657" max="6674" width="4.625" style="55" customWidth="1"/>
    <col min="6675" max="6912" width="8.875" style="55"/>
    <col min="6913" max="6930" width="4.625" style="55" customWidth="1"/>
    <col min="6931" max="7168" width="8.875" style="55"/>
    <col min="7169" max="7186" width="4.625" style="55" customWidth="1"/>
    <col min="7187" max="7424" width="8.875" style="55"/>
    <col min="7425" max="7442" width="4.625" style="55" customWidth="1"/>
    <col min="7443" max="7680" width="8.875" style="55"/>
    <col min="7681" max="7698" width="4.625" style="55" customWidth="1"/>
    <col min="7699" max="7936" width="8.875" style="55"/>
    <col min="7937" max="7954" width="4.625" style="55" customWidth="1"/>
    <col min="7955" max="8192" width="8.875" style="55"/>
    <col min="8193" max="8210" width="4.625" style="55" customWidth="1"/>
    <col min="8211" max="8448" width="8.875" style="55"/>
    <col min="8449" max="8466" width="4.625" style="55" customWidth="1"/>
    <col min="8467" max="8704" width="8.875" style="55"/>
    <col min="8705" max="8722" width="4.625" style="55" customWidth="1"/>
    <col min="8723" max="8960" width="8.875" style="55"/>
    <col min="8961" max="8978" width="4.625" style="55" customWidth="1"/>
    <col min="8979" max="9216" width="8.875" style="55"/>
    <col min="9217" max="9234" width="4.625" style="55" customWidth="1"/>
    <col min="9235" max="9472" width="8.875" style="55"/>
    <col min="9473" max="9490" width="4.625" style="55" customWidth="1"/>
    <col min="9491" max="9728" width="8.875" style="55"/>
    <col min="9729" max="9746" width="4.625" style="55" customWidth="1"/>
    <col min="9747" max="9984" width="8.875" style="55"/>
    <col min="9985" max="10002" width="4.625" style="55" customWidth="1"/>
    <col min="10003" max="10240" width="8.875" style="55"/>
    <col min="10241" max="10258" width="4.625" style="55" customWidth="1"/>
    <col min="10259" max="10496" width="8.875" style="55"/>
    <col min="10497" max="10514" width="4.625" style="55" customWidth="1"/>
    <col min="10515" max="10752" width="8.875" style="55"/>
    <col min="10753" max="10770" width="4.625" style="55" customWidth="1"/>
    <col min="10771" max="11008" width="8.875" style="55"/>
    <col min="11009" max="11026" width="4.625" style="55" customWidth="1"/>
    <col min="11027" max="11264" width="8.875" style="55"/>
    <col min="11265" max="11282" width="4.625" style="55" customWidth="1"/>
    <col min="11283" max="11520" width="8.875" style="55"/>
    <col min="11521" max="11538" width="4.625" style="55" customWidth="1"/>
    <col min="11539" max="11776" width="8.875" style="55"/>
    <col min="11777" max="11794" width="4.625" style="55" customWidth="1"/>
    <col min="11795" max="12032" width="8.875" style="55"/>
    <col min="12033" max="12050" width="4.625" style="55" customWidth="1"/>
    <col min="12051" max="12288" width="8.875" style="55"/>
    <col min="12289" max="12306" width="4.625" style="55" customWidth="1"/>
    <col min="12307" max="12544" width="8.875" style="55"/>
    <col min="12545" max="12562" width="4.625" style="55" customWidth="1"/>
    <col min="12563" max="12800" width="8.875" style="55"/>
    <col min="12801" max="12818" width="4.625" style="55" customWidth="1"/>
    <col min="12819" max="13056" width="8.875" style="55"/>
    <col min="13057" max="13074" width="4.625" style="55" customWidth="1"/>
    <col min="13075" max="13312" width="8.875" style="55"/>
    <col min="13313" max="13330" width="4.625" style="55" customWidth="1"/>
    <col min="13331" max="13568" width="8.875" style="55"/>
    <col min="13569" max="13586" width="4.625" style="55" customWidth="1"/>
    <col min="13587" max="13824" width="8.875" style="55"/>
    <col min="13825" max="13842" width="4.625" style="55" customWidth="1"/>
    <col min="13843" max="14080" width="8.875" style="55"/>
    <col min="14081" max="14098" width="4.625" style="55" customWidth="1"/>
    <col min="14099" max="14336" width="8.875" style="55"/>
    <col min="14337" max="14354" width="4.625" style="55" customWidth="1"/>
    <col min="14355" max="14592" width="8.875" style="55"/>
    <col min="14593" max="14610" width="4.625" style="55" customWidth="1"/>
    <col min="14611" max="14848" width="8.875" style="55"/>
    <col min="14849" max="14866" width="4.625" style="55" customWidth="1"/>
    <col min="14867" max="15104" width="8.875" style="55"/>
    <col min="15105" max="15122" width="4.625" style="55" customWidth="1"/>
    <col min="15123" max="15360" width="8.875" style="55"/>
    <col min="15361" max="15378" width="4.625" style="55" customWidth="1"/>
    <col min="15379" max="15616" width="8.875" style="55"/>
    <col min="15617" max="15634" width="4.625" style="55" customWidth="1"/>
    <col min="15635" max="15872" width="8.875" style="55"/>
    <col min="15873" max="15890" width="4.625" style="55" customWidth="1"/>
    <col min="15891" max="16128" width="8.875" style="55"/>
    <col min="16129" max="16146" width="4.625" style="55" customWidth="1"/>
    <col min="16147" max="16384" width="8.875" style="55"/>
  </cols>
  <sheetData>
    <row r="1" spans="1:17" ht="20.100000000000001" customHeight="1">
      <c r="A1" s="165"/>
      <c r="B1" s="165"/>
      <c r="C1" s="165"/>
      <c r="D1" s="165"/>
      <c r="E1" s="165"/>
      <c r="F1" s="165"/>
      <c r="G1" s="165"/>
      <c r="H1" s="165"/>
      <c r="I1" s="165"/>
      <c r="Q1" s="52" t="s">
        <v>87</v>
      </c>
    </row>
    <row r="2" spans="1:17" ht="20.100000000000001" customHeight="1">
      <c r="A2" s="53"/>
      <c r="B2" s="53"/>
      <c r="C2" s="53"/>
      <c r="D2" s="53"/>
      <c r="E2" s="53"/>
      <c r="F2" s="53"/>
      <c r="G2" s="53"/>
      <c r="H2" s="53"/>
      <c r="I2" s="53"/>
      <c r="J2" s="54"/>
      <c r="K2" s="54"/>
      <c r="L2" s="54"/>
      <c r="M2" s="54"/>
      <c r="N2" s="54"/>
      <c r="O2" s="54"/>
      <c r="P2" s="54"/>
    </row>
    <row r="3" spans="1:17" ht="20.100000000000001" customHeight="1">
      <c r="A3" s="166"/>
      <c r="B3" s="166"/>
      <c r="C3" s="166"/>
      <c r="D3" s="166"/>
      <c r="E3" s="166"/>
      <c r="F3" s="166"/>
      <c r="I3" s="166"/>
      <c r="M3" s="754" t="s">
        <v>89</v>
      </c>
      <c r="N3" s="754"/>
      <c r="O3" s="754"/>
      <c r="P3" s="754"/>
      <c r="Q3" s="754"/>
    </row>
    <row r="4" spans="1:17" ht="20.100000000000001" customHeight="1">
      <c r="A4" s="187"/>
      <c r="B4" s="166"/>
      <c r="C4" s="166"/>
      <c r="D4" s="166"/>
      <c r="E4" s="166"/>
      <c r="F4" s="166"/>
      <c r="I4" s="166"/>
      <c r="M4" s="186"/>
      <c r="N4" s="186"/>
      <c r="O4" s="186"/>
      <c r="P4" s="186"/>
      <c r="Q4" s="186"/>
    </row>
    <row r="5" spans="1:17" ht="20.100000000000001" customHeight="1">
      <c r="A5" s="187" t="s">
        <v>0</v>
      </c>
      <c r="B5" s="166"/>
      <c r="C5" s="166"/>
      <c r="D5" s="166"/>
      <c r="E5" s="166"/>
      <c r="F5" s="166"/>
      <c r="G5" s="166"/>
      <c r="H5" s="166"/>
      <c r="I5" s="166"/>
    </row>
    <row r="6" spans="1:17" ht="20.100000000000001" customHeight="1">
      <c r="A6" s="187"/>
      <c r="B6" s="166"/>
      <c r="C6" s="166"/>
      <c r="D6" s="166"/>
      <c r="E6" s="166"/>
      <c r="F6" s="166"/>
      <c r="G6" s="166"/>
      <c r="H6" s="166"/>
      <c r="I6" s="166"/>
    </row>
    <row r="7" spans="1:17" ht="20.100000000000001" customHeight="1">
      <c r="A7" s="187"/>
      <c r="B7" s="166"/>
      <c r="C7" s="166"/>
      <c r="D7" s="166"/>
      <c r="E7" s="166"/>
      <c r="G7" s="55" t="s">
        <v>1</v>
      </c>
      <c r="I7" s="187" t="s">
        <v>16</v>
      </c>
      <c r="K7" s="755" t="s">
        <v>195</v>
      </c>
      <c r="L7" s="755"/>
      <c r="M7" s="755"/>
      <c r="N7" s="755"/>
      <c r="O7" s="755"/>
      <c r="P7" s="755"/>
      <c r="Q7" s="755"/>
    </row>
    <row r="8" spans="1:17" ht="20.100000000000001" customHeight="1">
      <c r="A8" s="166"/>
      <c r="B8" s="166"/>
      <c r="C8" s="166"/>
      <c r="D8" s="166"/>
      <c r="E8" s="166"/>
      <c r="I8" s="187" t="s">
        <v>17</v>
      </c>
      <c r="K8" s="755" t="s">
        <v>182</v>
      </c>
      <c r="L8" s="755"/>
      <c r="M8" s="755"/>
      <c r="N8" s="755"/>
      <c r="O8" s="755"/>
      <c r="P8" s="755"/>
      <c r="Q8" s="755"/>
    </row>
    <row r="9" spans="1:17" ht="33.75" customHeight="1">
      <c r="A9" s="166"/>
      <c r="B9" s="166"/>
      <c r="C9" s="166"/>
      <c r="D9" s="166"/>
      <c r="E9" s="166"/>
      <c r="I9" s="756" t="s">
        <v>18</v>
      </c>
      <c r="J9" s="757"/>
      <c r="K9" s="757"/>
      <c r="L9" s="755" t="s">
        <v>196</v>
      </c>
      <c r="M9" s="755"/>
      <c r="N9" s="755"/>
      <c r="O9" s="755"/>
      <c r="P9" s="755"/>
      <c r="Q9" s="187" t="s">
        <v>19</v>
      </c>
    </row>
    <row r="10" spans="1:17" ht="20.100000000000001" customHeight="1">
      <c r="A10" s="166"/>
      <c r="B10" s="166"/>
      <c r="C10" s="166"/>
      <c r="D10" s="166"/>
      <c r="E10" s="166"/>
      <c r="F10" s="187"/>
      <c r="G10" s="166"/>
      <c r="H10" s="166"/>
      <c r="I10" s="186"/>
    </row>
    <row r="11" spans="1:17" ht="30.75" customHeight="1">
      <c r="A11" s="758" t="s">
        <v>20</v>
      </c>
      <c r="B11" s="758"/>
      <c r="C11" s="758"/>
      <c r="D11" s="758"/>
      <c r="E11" s="758"/>
      <c r="F11" s="758"/>
      <c r="G11" s="758"/>
      <c r="H11" s="758"/>
      <c r="I11" s="758"/>
      <c r="J11" s="758"/>
      <c r="K11" s="758"/>
      <c r="L11" s="758"/>
      <c r="M11" s="758"/>
      <c r="N11" s="758"/>
      <c r="O11" s="758"/>
      <c r="P11" s="758"/>
      <c r="Q11" s="758"/>
    </row>
    <row r="12" spans="1:17" ht="20.100000000000001" customHeight="1">
      <c r="A12" s="166"/>
      <c r="B12" s="166"/>
      <c r="C12" s="166"/>
      <c r="D12" s="166"/>
      <c r="E12" s="166"/>
      <c r="F12" s="166"/>
      <c r="G12" s="166"/>
      <c r="H12" s="166"/>
      <c r="I12" s="186"/>
    </row>
    <row r="13" spans="1:17" ht="20.100000000000001" customHeight="1">
      <c r="A13" s="744" t="s">
        <v>197</v>
      </c>
      <c r="B13" s="745"/>
      <c r="C13" s="745"/>
      <c r="D13" s="745"/>
      <c r="E13" s="745"/>
      <c r="F13" s="745"/>
      <c r="G13" s="745"/>
      <c r="H13" s="745"/>
      <c r="I13" s="745"/>
      <c r="J13" s="745"/>
      <c r="K13" s="745"/>
      <c r="L13" s="745"/>
      <c r="M13" s="745"/>
      <c r="N13" s="745"/>
      <c r="O13" s="745"/>
      <c r="P13" s="745"/>
      <c r="Q13" s="745"/>
    </row>
    <row r="14" spans="1:17" ht="20.100000000000001" customHeight="1">
      <c r="A14" s="745"/>
      <c r="B14" s="745"/>
      <c r="C14" s="745"/>
      <c r="D14" s="745"/>
      <c r="E14" s="745"/>
      <c r="F14" s="745"/>
      <c r="G14" s="745"/>
      <c r="H14" s="745"/>
      <c r="I14" s="745"/>
      <c r="J14" s="745"/>
      <c r="K14" s="745"/>
      <c r="L14" s="745"/>
      <c r="M14" s="745"/>
      <c r="N14" s="745"/>
      <c r="O14" s="745"/>
      <c r="P14" s="745"/>
      <c r="Q14" s="745"/>
    </row>
    <row r="15" spans="1:17" ht="20.100000000000001" customHeight="1">
      <c r="A15" s="56"/>
      <c r="B15" s="56"/>
      <c r="C15" s="56"/>
      <c r="D15" s="56"/>
      <c r="E15" s="56"/>
      <c r="F15" s="56"/>
      <c r="G15" s="56"/>
      <c r="H15" s="56"/>
      <c r="I15" s="56"/>
    </row>
    <row r="16" spans="1:17" ht="20.100000000000001" customHeight="1">
      <c r="A16" s="56"/>
      <c r="B16" s="56"/>
      <c r="C16" s="56"/>
      <c r="D16" s="56"/>
      <c r="E16" s="56"/>
      <c r="F16" s="56"/>
      <c r="G16" s="56"/>
      <c r="H16" s="56"/>
      <c r="I16" s="56"/>
    </row>
    <row r="17" spans="1:17" ht="20.100000000000001" customHeight="1">
      <c r="A17" s="56"/>
      <c r="B17" s="56"/>
      <c r="C17" s="56"/>
      <c r="D17" s="56"/>
      <c r="F17" s="56"/>
      <c r="G17" s="56"/>
      <c r="H17" s="56"/>
      <c r="I17" s="167" t="s">
        <v>5</v>
      </c>
    </row>
    <row r="18" spans="1:17" ht="20.100000000000001" customHeight="1">
      <c r="A18" s="56"/>
      <c r="B18" s="56"/>
      <c r="C18" s="56"/>
      <c r="D18" s="56"/>
      <c r="E18" s="167"/>
      <c r="F18" s="56"/>
      <c r="G18" s="56"/>
      <c r="H18" s="56"/>
      <c r="I18" s="56"/>
    </row>
    <row r="19" spans="1:17" ht="20.100000000000001" customHeight="1">
      <c r="A19" s="56"/>
      <c r="B19" s="56"/>
      <c r="C19" s="56"/>
      <c r="D19" s="56"/>
      <c r="E19" s="167"/>
      <c r="F19" s="56"/>
      <c r="G19" s="56"/>
      <c r="H19" s="56"/>
      <c r="I19" s="56"/>
    </row>
    <row r="20" spans="1:17" ht="24.95" customHeight="1">
      <c r="A20" s="56"/>
      <c r="B20" s="56"/>
      <c r="D20" s="168" t="s">
        <v>21</v>
      </c>
      <c r="E20" s="689">
        <f>L64</f>
        <v>2139916</v>
      </c>
      <c r="F20" s="689"/>
      <c r="G20" s="689"/>
      <c r="H20" s="689"/>
      <c r="I20" s="689"/>
      <c r="J20" s="689"/>
      <c r="K20" s="689"/>
      <c r="L20" s="689"/>
      <c r="M20" s="168" t="s">
        <v>8</v>
      </c>
    </row>
    <row r="21" spans="1:17" ht="24.95" customHeight="1">
      <c r="A21" s="56"/>
      <c r="D21" s="56"/>
      <c r="E21" s="169"/>
      <c r="F21" s="169"/>
      <c r="G21" s="169"/>
      <c r="H21" s="169"/>
      <c r="I21" s="169"/>
      <c r="J21" s="169"/>
      <c r="K21" s="169"/>
      <c r="L21" s="169"/>
      <c r="M21" s="56"/>
    </row>
    <row r="22" spans="1:17" ht="24.95" customHeight="1">
      <c r="A22" s="56"/>
      <c r="C22" s="56"/>
      <c r="D22" s="56"/>
      <c r="E22" s="56"/>
      <c r="F22" s="56"/>
      <c r="G22" s="56"/>
      <c r="H22" s="56"/>
      <c r="I22" s="56"/>
    </row>
    <row r="23" spans="1:17" ht="24.95" customHeight="1">
      <c r="A23" s="56"/>
      <c r="B23" s="56" t="s">
        <v>22</v>
      </c>
      <c r="D23" s="56"/>
      <c r="E23" s="56"/>
      <c r="F23" s="56"/>
      <c r="G23" s="56"/>
      <c r="H23" s="56"/>
      <c r="I23" s="56"/>
      <c r="J23" s="170"/>
      <c r="K23" s="170"/>
      <c r="L23" s="170"/>
      <c r="M23" s="170"/>
      <c r="N23" s="170"/>
      <c r="O23" s="170"/>
    </row>
    <row r="24" spans="1:17" ht="24.95" customHeight="1">
      <c r="A24" s="56"/>
      <c r="B24" s="746" t="s">
        <v>23</v>
      </c>
      <c r="C24" s="747"/>
      <c r="D24" s="748"/>
      <c r="E24" s="749" t="s">
        <v>198</v>
      </c>
      <c r="F24" s="750"/>
      <c r="G24" s="750"/>
      <c r="H24" s="750"/>
      <c r="I24" s="750"/>
      <c r="J24" s="750"/>
      <c r="K24" s="751"/>
      <c r="L24" s="51" t="s">
        <v>24</v>
      </c>
      <c r="M24" s="752" t="s">
        <v>200</v>
      </c>
      <c r="N24" s="752"/>
      <c r="O24" s="752"/>
      <c r="P24" s="753"/>
    </row>
    <row r="25" spans="1:17" ht="24.95" customHeight="1">
      <c r="A25" s="56"/>
      <c r="B25" s="746" t="s">
        <v>25</v>
      </c>
      <c r="C25" s="747"/>
      <c r="D25" s="748"/>
      <c r="E25" s="749" t="s">
        <v>199</v>
      </c>
      <c r="F25" s="750"/>
      <c r="G25" s="750"/>
      <c r="H25" s="750"/>
      <c r="I25" s="750"/>
      <c r="J25" s="750"/>
      <c r="K25" s="751"/>
      <c r="L25" s="51" t="s">
        <v>24</v>
      </c>
      <c r="M25" s="752" t="s">
        <v>201</v>
      </c>
      <c r="N25" s="752"/>
      <c r="O25" s="752"/>
      <c r="P25" s="753"/>
    </row>
    <row r="26" spans="1:17" ht="24.95" customHeight="1">
      <c r="B26" s="746" t="s">
        <v>26</v>
      </c>
      <c r="C26" s="747"/>
      <c r="D26" s="748"/>
      <c r="E26" s="60"/>
      <c r="F26" s="60" t="s">
        <v>94</v>
      </c>
      <c r="G26" s="60"/>
      <c r="H26" s="60"/>
      <c r="I26" s="60"/>
      <c r="J26" s="60" t="s">
        <v>93</v>
      </c>
      <c r="K26" s="60"/>
      <c r="L26" s="60"/>
      <c r="M26" s="60"/>
      <c r="N26" s="60" t="s">
        <v>92</v>
      </c>
      <c r="O26" s="60"/>
      <c r="P26" s="61"/>
    </row>
    <row r="27" spans="1:17" ht="24.95" customHeight="1">
      <c r="A27" s="57"/>
      <c r="B27" s="746" t="s">
        <v>27</v>
      </c>
      <c r="C27" s="747"/>
      <c r="D27" s="748"/>
      <c r="E27" s="759" t="s">
        <v>28</v>
      </c>
      <c r="F27" s="760"/>
      <c r="G27" s="760"/>
      <c r="H27" s="760"/>
      <c r="I27" s="761"/>
      <c r="J27" s="199">
        <v>2</v>
      </c>
      <c r="K27" s="199">
        <v>9</v>
      </c>
      <c r="L27" s="199">
        <v>1</v>
      </c>
      <c r="M27" s="199">
        <v>0</v>
      </c>
      <c r="N27" s="199" t="s">
        <v>202</v>
      </c>
      <c r="O27" s="199" t="s">
        <v>202</v>
      </c>
      <c r="P27" s="200" t="s">
        <v>202</v>
      </c>
    </row>
    <row r="28" spans="1:17" ht="16.5" customHeight="1">
      <c r="A28" s="56"/>
      <c r="B28" s="732" t="s">
        <v>29</v>
      </c>
      <c r="C28" s="733" t="s">
        <v>30</v>
      </c>
      <c r="D28" s="734" t="s">
        <v>30</v>
      </c>
      <c r="E28" s="735" t="s">
        <v>204</v>
      </c>
      <c r="F28" s="736"/>
      <c r="G28" s="736"/>
      <c r="H28" s="736"/>
      <c r="I28" s="736"/>
      <c r="J28" s="736"/>
      <c r="K28" s="736"/>
      <c r="L28" s="736"/>
      <c r="M28" s="736"/>
      <c r="N28" s="736"/>
      <c r="O28" s="736"/>
      <c r="P28" s="737"/>
    </row>
    <row r="29" spans="1:17" ht="34.5" customHeight="1">
      <c r="A29" s="56"/>
      <c r="B29" s="738" t="s">
        <v>32</v>
      </c>
      <c r="C29" s="739"/>
      <c r="D29" s="740"/>
      <c r="E29" s="741" t="s">
        <v>203</v>
      </c>
      <c r="F29" s="742"/>
      <c r="G29" s="742"/>
      <c r="H29" s="742"/>
      <c r="I29" s="742"/>
      <c r="J29" s="742"/>
      <c r="K29" s="742"/>
      <c r="L29" s="742"/>
      <c r="M29" s="742"/>
      <c r="N29" s="742"/>
      <c r="O29" s="742"/>
      <c r="P29" s="743"/>
    </row>
    <row r="30" spans="1:17" ht="24.95" customHeight="1">
      <c r="A30" s="720" t="s">
        <v>33</v>
      </c>
      <c r="B30" s="720"/>
      <c r="C30" s="720"/>
      <c r="D30" s="720"/>
      <c r="E30" s="720"/>
      <c r="F30" s="720"/>
      <c r="G30" s="720"/>
      <c r="H30" s="720"/>
      <c r="I30" s="720"/>
      <c r="J30" s="720"/>
      <c r="K30" s="720"/>
      <c r="L30" s="720"/>
      <c r="M30" s="720"/>
      <c r="N30" s="720"/>
      <c r="O30" s="720"/>
      <c r="P30" s="720"/>
      <c r="Q30" s="720"/>
    </row>
    <row r="31" spans="1:17" ht="24.95" customHeight="1">
      <c r="A31" s="171"/>
      <c r="B31" s="170"/>
      <c r="C31" s="172"/>
      <c r="D31" s="170"/>
      <c r="E31" s="170"/>
      <c r="F31" s="170"/>
      <c r="G31" s="170"/>
      <c r="H31" s="170"/>
      <c r="I31" s="170"/>
    </row>
    <row r="34" spans="1:17">
      <c r="A34" s="173"/>
      <c r="B34" s="173"/>
      <c r="C34" s="173"/>
      <c r="D34" s="173"/>
      <c r="E34" s="173"/>
      <c r="F34" s="173"/>
      <c r="G34" s="173"/>
      <c r="H34" s="173"/>
      <c r="I34" s="173"/>
      <c r="J34" s="173"/>
      <c r="K34" s="173"/>
      <c r="L34" s="173"/>
      <c r="M34" s="173"/>
      <c r="N34" s="173"/>
      <c r="O34" s="173"/>
      <c r="P34" s="173"/>
      <c r="Q34" s="173"/>
    </row>
    <row r="35" spans="1:17">
      <c r="A35" s="173"/>
      <c r="B35" s="173"/>
      <c r="C35" s="173"/>
      <c r="D35" s="173"/>
      <c r="E35" s="173"/>
      <c r="F35" s="173"/>
      <c r="G35" s="173"/>
      <c r="H35" s="173"/>
      <c r="I35" s="173"/>
      <c r="J35" s="173"/>
      <c r="K35" s="173"/>
      <c r="L35" s="173"/>
      <c r="M35" s="173"/>
      <c r="N35" s="173"/>
      <c r="O35" s="173"/>
      <c r="P35" s="173"/>
      <c r="Q35" s="173"/>
    </row>
    <row r="36" spans="1:17" ht="13.5" customHeight="1">
      <c r="A36" s="173"/>
      <c r="B36" s="173" t="s">
        <v>34</v>
      </c>
      <c r="C36" s="173"/>
      <c r="D36" s="173"/>
      <c r="E36" s="173"/>
      <c r="F36" s="173"/>
      <c r="G36" s="173"/>
      <c r="H36" s="173"/>
      <c r="I36" s="173"/>
      <c r="J36" s="173"/>
      <c r="K36" s="173"/>
      <c r="L36" s="173"/>
      <c r="M36" s="173"/>
      <c r="N36" s="173"/>
      <c r="O36" s="173"/>
      <c r="P36" s="173"/>
      <c r="Q36" s="173"/>
    </row>
    <row r="37" spans="1:17" ht="6" customHeight="1">
      <c r="A37" s="173"/>
      <c r="B37" s="173"/>
      <c r="C37" s="173"/>
      <c r="D37" s="173"/>
      <c r="E37" s="173"/>
      <c r="F37" s="173"/>
      <c r="G37" s="173"/>
      <c r="H37" s="173"/>
      <c r="I37" s="173"/>
      <c r="J37" s="173"/>
      <c r="K37" s="173"/>
      <c r="L37" s="173"/>
      <c r="M37" s="173"/>
      <c r="N37" s="173"/>
      <c r="O37" s="173"/>
      <c r="P37" s="173"/>
      <c r="Q37" s="173"/>
    </row>
    <row r="38" spans="1:17" ht="37.5" customHeight="1">
      <c r="A38" s="173"/>
      <c r="B38" s="721" t="s">
        <v>162</v>
      </c>
      <c r="C38" s="722"/>
      <c r="D38" s="185" t="s">
        <v>99</v>
      </c>
      <c r="E38" s="721" t="s">
        <v>163</v>
      </c>
      <c r="F38" s="722"/>
      <c r="G38" s="723" t="s">
        <v>6</v>
      </c>
      <c r="H38" s="723"/>
      <c r="I38" s="723"/>
      <c r="J38" s="723"/>
      <c r="K38" s="723"/>
      <c r="L38" s="724" t="s">
        <v>180</v>
      </c>
      <c r="M38" s="725"/>
      <c r="N38" s="725"/>
      <c r="O38" s="725"/>
      <c r="P38" s="725"/>
      <c r="Q38" s="726"/>
    </row>
    <row r="39" spans="1:17" ht="24.75" customHeight="1">
      <c r="A39" s="173">
        <v>1</v>
      </c>
      <c r="B39" s="727">
        <v>3</v>
      </c>
      <c r="C39" s="727"/>
      <c r="D39" s="184" t="s">
        <v>99</v>
      </c>
      <c r="E39" s="727" t="s">
        <v>185</v>
      </c>
      <c r="F39" s="727"/>
      <c r="G39" s="728" t="s">
        <v>205</v>
      </c>
      <c r="H39" s="728"/>
      <c r="I39" s="728"/>
      <c r="J39" s="728"/>
      <c r="K39" s="728"/>
      <c r="L39" s="729">
        <v>2139916</v>
      </c>
      <c r="M39" s="730"/>
      <c r="N39" s="730"/>
      <c r="O39" s="730"/>
      <c r="P39" s="730"/>
      <c r="Q39" s="731"/>
    </row>
    <row r="40" spans="1:17" ht="24.75" customHeight="1">
      <c r="A40" s="173">
        <v>2</v>
      </c>
      <c r="B40" s="715"/>
      <c r="C40" s="715"/>
      <c r="D40" s="184" t="s">
        <v>99</v>
      </c>
      <c r="E40" s="715"/>
      <c r="F40" s="715"/>
      <c r="G40" s="716"/>
      <c r="H40" s="716"/>
      <c r="I40" s="716"/>
      <c r="J40" s="716"/>
      <c r="K40" s="716"/>
      <c r="L40" s="717"/>
      <c r="M40" s="718"/>
      <c r="N40" s="718"/>
      <c r="O40" s="718"/>
      <c r="P40" s="718"/>
      <c r="Q40" s="719"/>
    </row>
    <row r="41" spans="1:17" ht="24.75" customHeight="1">
      <c r="A41" s="173">
        <v>3</v>
      </c>
      <c r="B41" s="715"/>
      <c r="C41" s="715"/>
      <c r="D41" s="184" t="s">
        <v>99</v>
      </c>
      <c r="E41" s="715"/>
      <c r="F41" s="715"/>
      <c r="G41" s="716"/>
      <c r="H41" s="716"/>
      <c r="I41" s="716"/>
      <c r="J41" s="716"/>
      <c r="K41" s="716"/>
      <c r="L41" s="717"/>
      <c r="M41" s="718"/>
      <c r="N41" s="718"/>
      <c r="O41" s="718"/>
      <c r="P41" s="718"/>
      <c r="Q41" s="719"/>
    </row>
    <row r="42" spans="1:17" ht="24.75" customHeight="1">
      <c r="A42" s="173">
        <v>4</v>
      </c>
      <c r="B42" s="715"/>
      <c r="C42" s="715"/>
      <c r="D42" s="184" t="s">
        <v>99</v>
      </c>
      <c r="E42" s="715"/>
      <c r="F42" s="715"/>
      <c r="G42" s="716"/>
      <c r="H42" s="716"/>
      <c r="I42" s="716"/>
      <c r="J42" s="716"/>
      <c r="K42" s="716"/>
      <c r="L42" s="717"/>
      <c r="M42" s="718"/>
      <c r="N42" s="718"/>
      <c r="O42" s="718"/>
      <c r="P42" s="718"/>
      <c r="Q42" s="719"/>
    </row>
    <row r="43" spans="1:17" ht="24.75" customHeight="1">
      <c r="A43" s="173">
        <v>5</v>
      </c>
      <c r="B43" s="715"/>
      <c r="C43" s="715"/>
      <c r="D43" s="184" t="s">
        <v>99</v>
      </c>
      <c r="E43" s="715"/>
      <c r="F43" s="715"/>
      <c r="G43" s="716"/>
      <c r="H43" s="716"/>
      <c r="I43" s="716"/>
      <c r="J43" s="716"/>
      <c r="K43" s="716"/>
      <c r="L43" s="717"/>
      <c r="M43" s="718"/>
      <c r="N43" s="718"/>
      <c r="O43" s="718"/>
      <c r="P43" s="718"/>
      <c r="Q43" s="719"/>
    </row>
    <row r="44" spans="1:17" ht="24.75" customHeight="1">
      <c r="A44" s="173">
        <v>6</v>
      </c>
      <c r="B44" s="715"/>
      <c r="C44" s="715"/>
      <c r="D44" s="184" t="s">
        <v>99</v>
      </c>
      <c r="E44" s="715"/>
      <c r="F44" s="715"/>
      <c r="G44" s="716"/>
      <c r="H44" s="716"/>
      <c r="I44" s="716"/>
      <c r="J44" s="716"/>
      <c r="K44" s="716"/>
      <c r="L44" s="717"/>
      <c r="M44" s="718"/>
      <c r="N44" s="718"/>
      <c r="O44" s="718"/>
      <c r="P44" s="718"/>
      <c r="Q44" s="719"/>
    </row>
    <row r="45" spans="1:17" ht="24.75" customHeight="1">
      <c r="A45" s="173">
        <v>7</v>
      </c>
      <c r="B45" s="715"/>
      <c r="C45" s="715"/>
      <c r="D45" s="184" t="s">
        <v>99</v>
      </c>
      <c r="E45" s="715"/>
      <c r="F45" s="715"/>
      <c r="G45" s="716"/>
      <c r="H45" s="716"/>
      <c r="I45" s="716"/>
      <c r="J45" s="716"/>
      <c r="K45" s="716"/>
      <c r="L45" s="717"/>
      <c r="M45" s="718"/>
      <c r="N45" s="718"/>
      <c r="O45" s="718"/>
      <c r="P45" s="718"/>
      <c r="Q45" s="719"/>
    </row>
    <row r="46" spans="1:17" ht="24.75" customHeight="1">
      <c r="A46" s="173">
        <v>8</v>
      </c>
      <c r="B46" s="715"/>
      <c r="C46" s="715"/>
      <c r="D46" s="184" t="s">
        <v>99</v>
      </c>
      <c r="E46" s="715"/>
      <c r="F46" s="715"/>
      <c r="G46" s="716"/>
      <c r="H46" s="716"/>
      <c r="I46" s="716"/>
      <c r="J46" s="716"/>
      <c r="K46" s="716"/>
      <c r="L46" s="717"/>
      <c r="M46" s="718"/>
      <c r="N46" s="718"/>
      <c r="O46" s="718"/>
      <c r="P46" s="718"/>
      <c r="Q46" s="719"/>
    </row>
    <row r="47" spans="1:17" ht="24.75" customHeight="1">
      <c r="A47" s="173">
        <v>9</v>
      </c>
      <c r="B47" s="715"/>
      <c r="C47" s="715"/>
      <c r="D47" s="184" t="s">
        <v>99</v>
      </c>
      <c r="E47" s="715"/>
      <c r="F47" s="715"/>
      <c r="G47" s="716"/>
      <c r="H47" s="716"/>
      <c r="I47" s="716"/>
      <c r="J47" s="716"/>
      <c r="K47" s="716"/>
      <c r="L47" s="717"/>
      <c r="M47" s="718"/>
      <c r="N47" s="718"/>
      <c r="O47" s="718"/>
      <c r="P47" s="718"/>
      <c r="Q47" s="719"/>
    </row>
    <row r="48" spans="1:17" ht="24.75" customHeight="1">
      <c r="A48" s="173">
        <v>10</v>
      </c>
      <c r="B48" s="715"/>
      <c r="C48" s="715"/>
      <c r="D48" s="184" t="s">
        <v>99</v>
      </c>
      <c r="E48" s="715"/>
      <c r="F48" s="715"/>
      <c r="G48" s="716"/>
      <c r="H48" s="716"/>
      <c r="I48" s="716"/>
      <c r="J48" s="716"/>
      <c r="K48" s="716"/>
      <c r="L48" s="717"/>
      <c r="M48" s="718"/>
      <c r="N48" s="718"/>
      <c r="O48" s="718"/>
      <c r="P48" s="718"/>
      <c r="Q48" s="719"/>
    </row>
    <row r="49" spans="1:17" ht="24.75" customHeight="1">
      <c r="A49" s="173">
        <v>11</v>
      </c>
      <c r="B49" s="715"/>
      <c r="C49" s="715"/>
      <c r="D49" s="184" t="s">
        <v>99</v>
      </c>
      <c r="E49" s="715"/>
      <c r="F49" s="715"/>
      <c r="G49" s="716"/>
      <c r="H49" s="716"/>
      <c r="I49" s="716"/>
      <c r="J49" s="716"/>
      <c r="K49" s="716"/>
      <c r="L49" s="717"/>
      <c r="M49" s="718"/>
      <c r="N49" s="718"/>
      <c r="O49" s="718"/>
      <c r="P49" s="718"/>
      <c r="Q49" s="719"/>
    </row>
    <row r="50" spans="1:17" ht="24.75" customHeight="1">
      <c r="A50" s="173">
        <v>12</v>
      </c>
      <c r="B50" s="715"/>
      <c r="C50" s="715"/>
      <c r="D50" s="184" t="s">
        <v>99</v>
      </c>
      <c r="E50" s="715"/>
      <c r="F50" s="715"/>
      <c r="G50" s="716"/>
      <c r="H50" s="716"/>
      <c r="I50" s="716"/>
      <c r="J50" s="716"/>
      <c r="K50" s="716"/>
      <c r="L50" s="717"/>
      <c r="M50" s="718"/>
      <c r="N50" s="718"/>
      <c r="O50" s="718"/>
      <c r="P50" s="718"/>
      <c r="Q50" s="719"/>
    </row>
    <row r="51" spans="1:17" ht="24.75" customHeight="1">
      <c r="A51" s="173">
        <v>13</v>
      </c>
      <c r="B51" s="715"/>
      <c r="C51" s="715"/>
      <c r="D51" s="184" t="s">
        <v>99</v>
      </c>
      <c r="E51" s="715"/>
      <c r="F51" s="715"/>
      <c r="G51" s="716"/>
      <c r="H51" s="716"/>
      <c r="I51" s="716"/>
      <c r="J51" s="716"/>
      <c r="K51" s="716"/>
      <c r="L51" s="717"/>
      <c r="M51" s="718"/>
      <c r="N51" s="718"/>
      <c r="O51" s="718"/>
      <c r="P51" s="718"/>
      <c r="Q51" s="719"/>
    </row>
    <row r="52" spans="1:17" ht="24.75" customHeight="1">
      <c r="A52" s="173">
        <v>14</v>
      </c>
      <c r="B52" s="715"/>
      <c r="C52" s="715"/>
      <c r="D52" s="184" t="s">
        <v>99</v>
      </c>
      <c r="E52" s="715"/>
      <c r="F52" s="715"/>
      <c r="G52" s="716"/>
      <c r="H52" s="716"/>
      <c r="I52" s="716"/>
      <c r="J52" s="716"/>
      <c r="K52" s="716"/>
      <c r="L52" s="717"/>
      <c r="M52" s="718"/>
      <c r="N52" s="718"/>
      <c r="O52" s="718"/>
      <c r="P52" s="718"/>
      <c r="Q52" s="719"/>
    </row>
    <row r="53" spans="1:17" ht="24.75" customHeight="1">
      <c r="A53" s="173">
        <v>15</v>
      </c>
      <c r="B53" s="715"/>
      <c r="C53" s="715"/>
      <c r="D53" s="184" t="s">
        <v>99</v>
      </c>
      <c r="E53" s="715"/>
      <c r="F53" s="715"/>
      <c r="G53" s="716"/>
      <c r="H53" s="716"/>
      <c r="I53" s="716"/>
      <c r="J53" s="716"/>
      <c r="K53" s="716"/>
      <c r="L53" s="717"/>
      <c r="M53" s="718"/>
      <c r="N53" s="718"/>
      <c r="O53" s="718"/>
      <c r="P53" s="718"/>
      <c r="Q53" s="719"/>
    </row>
    <row r="54" spans="1:17" ht="24.75" customHeight="1">
      <c r="A54" s="173">
        <v>16</v>
      </c>
      <c r="B54" s="715"/>
      <c r="C54" s="715"/>
      <c r="D54" s="184" t="s">
        <v>99</v>
      </c>
      <c r="E54" s="715"/>
      <c r="F54" s="715"/>
      <c r="G54" s="716"/>
      <c r="H54" s="716"/>
      <c r="I54" s="716"/>
      <c r="J54" s="716"/>
      <c r="K54" s="716"/>
      <c r="L54" s="717"/>
      <c r="M54" s="718"/>
      <c r="N54" s="718"/>
      <c r="O54" s="718"/>
      <c r="P54" s="718"/>
      <c r="Q54" s="719"/>
    </row>
    <row r="55" spans="1:17" ht="24.75" customHeight="1">
      <c r="A55" s="173">
        <v>17</v>
      </c>
      <c r="B55" s="715"/>
      <c r="C55" s="715"/>
      <c r="D55" s="184" t="s">
        <v>99</v>
      </c>
      <c r="E55" s="715"/>
      <c r="F55" s="715"/>
      <c r="G55" s="716"/>
      <c r="H55" s="716"/>
      <c r="I55" s="716"/>
      <c r="J55" s="716"/>
      <c r="K55" s="716"/>
      <c r="L55" s="717"/>
      <c r="M55" s="718"/>
      <c r="N55" s="718"/>
      <c r="O55" s="718"/>
      <c r="P55" s="718"/>
      <c r="Q55" s="719"/>
    </row>
    <row r="56" spans="1:17" ht="24.75" customHeight="1">
      <c r="A56" s="173">
        <v>18</v>
      </c>
      <c r="B56" s="715"/>
      <c r="C56" s="715"/>
      <c r="D56" s="184" t="s">
        <v>99</v>
      </c>
      <c r="E56" s="715"/>
      <c r="F56" s="715"/>
      <c r="G56" s="716"/>
      <c r="H56" s="716"/>
      <c r="I56" s="716"/>
      <c r="J56" s="716"/>
      <c r="K56" s="716"/>
      <c r="L56" s="717"/>
      <c r="M56" s="718"/>
      <c r="N56" s="718"/>
      <c r="O56" s="718"/>
      <c r="P56" s="718"/>
      <c r="Q56" s="719"/>
    </row>
    <row r="57" spans="1:17" ht="24.75" customHeight="1">
      <c r="A57" s="173">
        <v>19</v>
      </c>
      <c r="B57" s="715"/>
      <c r="C57" s="715"/>
      <c r="D57" s="184" t="s">
        <v>99</v>
      </c>
      <c r="E57" s="715"/>
      <c r="F57" s="715"/>
      <c r="G57" s="716"/>
      <c r="H57" s="716"/>
      <c r="I57" s="716"/>
      <c r="J57" s="716"/>
      <c r="K57" s="716"/>
      <c r="L57" s="717"/>
      <c r="M57" s="718"/>
      <c r="N57" s="718"/>
      <c r="O57" s="718"/>
      <c r="P57" s="718"/>
      <c r="Q57" s="719"/>
    </row>
    <row r="58" spans="1:17" ht="24.75" customHeight="1">
      <c r="A58" s="173">
        <v>20</v>
      </c>
      <c r="B58" s="715"/>
      <c r="C58" s="715"/>
      <c r="D58" s="184" t="s">
        <v>99</v>
      </c>
      <c r="E58" s="715"/>
      <c r="F58" s="715"/>
      <c r="G58" s="716"/>
      <c r="H58" s="716"/>
      <c r="I58" s="716"/>
      <c r="J58" s="716"/>
      <c r="K58" s="716"/>
      <c r="L58" s="717"/>
      <c r="M58" s="718"/>
      <c r="N58" s="718"/>
      <c r="O58" s="718"/>
      <c r="P58" s="718"/>
      <c r="Q58" s="719"/>
    </row>
    <row r="59" spans="1:17" ht="24.75" customHeight="1">
      <c r="A59" s="173">
        <v>21</v>
      </c>
      <c r="B59" s="715"/>
      <c r="C59" s="715"/>
      <c r="D59" s="184" t="s">
        <v>99</v>
      </c>
      <c r="E59" s="715"/>
      <c r="F59" s="715"/>
      <c r="G59" s="716"/>
      <c r="H59" s="716"/>
      <c r="I59" s="716"/>
      <c r="J59" s="716"/>
      <c r="K59" s="716"/>
      <c r="L59" s="717"/>
      <c r="M59" s="718"/>
      <c r="N59" s="718"/>
      <c r="O59" s="718"/>
      <c r="P59" s="718"/>
      <c r="Q59" s="719"/>
    </row>
    <row r="60" spans="1:17" ht="24.75" customHeight="1">
      <c r="A60" s="173">
        <v>22</v>
      </c>
      <c r="B60" s="715"/>
      <c r="C60" s="715"/>
      <c r="D60" s="184" t="s">
        <v>99</v>
      </c>
      <c r="E60" s="715"/>
      <c r="F60" s="715"/>
      <c r="G60" s="716"/>
      <c r="H60" s="716"/>
      <c r="I60" s="716"/>
      <c r="J60" s="716"/>
      <c r="K60" s="716"/>
      <c r="L60" s="717"/>
      <c r="M60" s="718"/>
      <c r="N60" s="718"/>
      <c r="O60" s="718"/>
      <c r="P60" s="718"/>
      <c r="Q60" s="719"/>
    </row>
    <row r="61" spans="1:17" ht="24.75" customHeight="1">
      <c r="A61" s="173">
        <v>23</v>
      </c>
      <c r="B61" s="715"/>
      <c r="C61" s="715"/>
      <c r="D61" s="184" t="s">
        <v>99</v>
      </c>
      <c r="E61" s="715"/>
      <c r="F61" s="715"/>
      <c r="G61" s="716"/>
      <c r="H61" s="716"/>
      <c r="I61" s="716"/>
      <c r="J61" s="716"/>
      <c r="K61" s="716"/>
      <c r="L61" s="717"/>
      <c r="M61" s="718"/>
      <c r="N61" s="718"/>
      <c r="O61" s="718"/>
      <c r="P61" s="718"/>
      <c r="Q61" s="719"/>
    </row>
    <row r="62" spans="1:17" ht="24.75" customHeight="1">
      <c r="A62" s="173">
        <v>24</v>
      </c>
      <c r="B62" s="715"/>
      <c r="C62" s="715"/>
      <c r="D62" s="184" t="s">
        <v>99</v>
      </c>
      <c r="E62" s="715"/>
      <c r="F62" s="715"/>
      <c r="G62" s="716"/>
      <c r="H62" s="716"/>
      <c r="I62" s="716"/>
      <c r="J62" s="716"/>
      <c r="K62" s="716"/>
      <c r="L62" s="717"/>
      <c r="M62" s="718"/>
      <c r="N62" s="718"/>
      <c r="O62" s="718"/>
      <c r="P62" s="718"/>
      <c r="Q62" s="719"/>
    </row>
    <row r="63" spans="1:17" ht="24.75" customHeight="1">
      <c r="A63" s="173">
        <v>25</v>
      </c>
      <c r="B63" s="715"/>
      <c r="C63" s="715"/>
      <c r="D63" s="184" t="s">
        <v>99</v>
      </c>
      <c r="E63" s="715"/>
      <c r="F63" s="715"/>
      <c r="G63" s="716"/>
      <c r="H63" s="716"/>
      <c r="I63" s="716"/>
      <c r="J63" s="716"/>
      <c r="K63" s="716"/>
      <c r="L63" s="717"/>
      <c r="M63" s="718"/>
      <c r="N63" s="718"/>
      <c r="O63" s="718"/>
      <c r="P63" s="718"/>
      <c r="Q63" s="719"/>
    </row>
    <row r="64" spans="1:17" ht="24" customHeight="1">
      <c r="A64" s="173"/>
      <c r="B64" s="173"/>
      <c r="C64" s="173"/>
      <c r="D64" s="173"/>
      <c r="E64" s="173"/>
      <c r="F64" s="173"/>
      <c r="G64" s="714" t="s">
        <v>75</v>
      </c>
      <c r="H64" s="714"/>
      <c r="I64" s="714"/>
      <c r="J64" s="714"/>
      <c r="K64" s="714"/>
      <c r="L64" s="713">
        <f>SUM(L39:P63)</f>
        <v>2139916</v>
      </c>
      <c r="M64" s="713"/>
      <c r="N64" s="713"/>
      <c r="O64" s="713"/>
      <c r="P64" s="713"/>
      <c r="Q64" s="713"/>
    </row>
    <row r="65" spans="2:2">
      <c r="B65" s="188"/>
    </row>
  </sheetData>
  <sheetProtection formatCells="0" insertRows="0"/>
  <mergeCells count="128">
    <mergeCell ref="M3:Q3"/>
    <mergeCell ref="K7:Q7"/>
    <mergeCell ref="K8:Q8"/>
    <mergeCell ref="I9:K9"/>
    <mergeCell ref="L9:P9"/>
    <mergeCell ref="A11:Q11"/>
    <mergeCell ref="B26:D26"/>
    <mergeCell ref="B27:D27"/>
    <mergeCell ref="E27:I27"/>
    <mergeCell ref="B28:D28"/>
    <mergeCell ref="E28:P28"/>
    <mergeCell ref="B29:D29"/>
    <mergeCell ref="E29:P29"/>
    <mergeCell ref="A13:Q14"/>
    <mergeCell ref="E20:L20"/>
    <mergeCell ref="B24:D24"/>
    <mergeCell ref="E24:K24"/>
    <mergeCell ref="M24:P24"/>
    <mergeCell ref="B25:D25"/>
    <mergeCell ref="E25:K25"/>
    <mergeCell ref="M25:P25"/>
    <mergeCell ref="B40:C40"/>
    <mergeCell ref="E40:F40"/>
    <mergeCell ref="G40:K40"/>
    <mergeCell ref="L40:Q40"/>
    <mergeCell ref="B41:C41"/>
    <mergeCell ref="E41:F41"/>
    <mergeCell ref="G41:K41"/>
    <mergeCell ref="L41:Q41"/>
    <mergeCell ref="A30:Q30"/>
    <mergeCell ref="B38:C38"/>
    <mergeCell ref="E38:F38"/>
    <mergeCell ref="G38:K38"/>
    <mergeCell ref="L38:Q38"/>
    <mergeCell ref="B39:C39"/>
    <mergeCell ref="E39:F39"/>
    <mergeCell ref="G39:K39"/>
    <mergeCell ref="L39:Q39"/>
    <mergeCell ref="B44:C44"/>
    <mergeCell ref="E44:F44"/>
    <mergeCell ref="G44:K44"/>
    <mergeCell ref="L44:Q44"/>
    <mergeCell ref="B45:C45"/>
    <mergeCell ref="E45:F45"/>
    <mergeCell ref="G45:K45"/>
    <mergeCell ref="L45:Q45"/>
    <mergeCell ref="B42:C42"/>
    <mergeCell ref="E42:F42"/>
    <mergeCell ref="G42:K42"/>
    <mergeCell ref="L42:Q42"/>
    <mergeCell ref="B43:C43"/>
    <mergeCell ref="E43:F43"/>
    <mergeCell ref="G43:K43"/>
    <mergeCell ref="L43:Q43"/>
    <mergeCell ref="B48:C48"/>
    <mergeCell ref="E48:F48"/>
    <mergeCell ref="G48:K48"/>
    <mergeCell ref="L48:Q48"/>
    <mergeCell ref="B49:C49"/>
    <mergeCell ref="E49:F49"/>
    <mergeCell ref="G49:K49"/>
    <mergeCell ref="L49:Q49"/>
    <mergeCell ref="B46:C46"/>
    <mergeCell ref="E46:F46"/>
    <mergeCell ref="G46:K46"/>
    <mergeCell ref="L46:Q46"/>
    <mergeCell ref="B47:C47"/>
    <mergeCell ref="E47:F47"/>
    <mergeCell ref="G47:K47"/>
    <mergeCell ref="L47:Q47"/>
    <mergeCell ref="B52:C52"/>
    <mergeCell ref="E52:F52"/>
    <mergeCell ref="G52:K52"/>
    <mergeCell ref="L52:Q52"/>
    <mergeCell ref="B53:C53"/>
    <mergeCell ref="E53:F53"/>
    <mergeCell ref="G53:K53"/>
    <mergeCell ref="L53:Q53"/>
    <mergeCell ref="B50:C50"/>
    <mergeCell ref="E50:F50"/>
    <mergeCell ref="G50:K50"/>
    <mergeCell ref="L50:Q50"/>
    <mergeCell ref="B51:C51"/>
    <mergeCell ref="E51:F51"/>
    <mergeCell ref="G51:K51"/>
    <mergeCell ref="L51:Q51"/>
    <mergeCell ref="B56:C56"/>
    <mergeCell ref="E56:F56"/>
    <mergeCell ref="G56:K56"/>
    <mergeCell ref="L56:Q56"/>
    <mergeCell ref="B57:C57"/>
    <mergeCell ref="E57:F57"/>
    <mergeCell ref="G57:K57"/>
    <mergeCell ref="L57:Q57"/>
    <mergeCell ref="B54:C54"/>
    <mergeCell ref="E54:F54"/>
    <mergeCell ref="G54:K54"/>
    <mergeCell ref="L54:Q54"/>
    <mergeCell ref="B55:C55"/>
    <mergeCell ref="E55:F55"/>
    <mergeCell ref="G55:K55"/>
    <mergeCell ref="L55:Q55"/>
    <mergeCell ref="B60:C60"/>
    <mergeCell ref="E60:F60"/>
    <mergeCell ref="G60:K60"/>
    <mergeCell ref="L60:Q60"/>
    <mergeCell ref="B61:C61"/>
    <mergeCell ref="E61:F61"/>
    <mergeCell ref="G61:K61"/>
    <mergeCell ref="L61:Q61"/>
    <mergeCell ref="B58:C58"/>
    <mergeCell ref="E58:F58"/>
    <mergeCell ref="G58:K58"/>
    <mergeCell ref="L58:Q58"/>
    <mergeCell ref="B59:C59"/>
    <mergeCell ref="E59:F59"/>
    <mergeCell ref="G59:K59"/>
    <mergeCell ref="L59:Q59"/>
    <mergeCell ref="G64:K64"/>
    <mergeCell ref="L64:Q64"/>
    <mergeCell ref="B62:C62"/>
    <mergeCell ref="E62:F62"/>
    <mergeCell ref="G62:K62"/>
    <mergeCell ref="L62:Q62"/>
    <mergeCell ref="B63:C63"/>
    <mergeCell ref="E63:F63"/>
    <mergeCell ref="G63:K63"/>
    <mergeCell ref="L63:Q63"/>
  </mergeCells>
  <phoneticPr fontId="3"/>
  <dataValidations disablePrompts="1" count="1">
    <dataValidation type="list" allowBlank="1" showInputMessage="1" showErrorMessage="1" sqref="E39:F63">
      <formula1>"①,②,③"</formula1>
    </dataValidation>
  </dataValidations>
  <pageMargins left="0.98425196850393704" right="0.78740157480314965" top="0.98425196850393704" bottom="0.98425196850393704" header="0.51181102362204722" footer="0.51181102362204722"/>
  <pageSetup paperSize="9" fitToHeight="0" orientation="portrait" cellComments="asDisplayed" r:id="rId1"/>
  <headerFooter alignWithMargins="0"/>
  <rowBreaks count="1" manualBreakCount="1">
    <brk id="3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4</xdr:col>
                    <xdr:colOff>85725</xdr:colOff>
                    <xdr:row>25</xdr:row>
                    <xdr:rowOff>38100</xdr:rowOff>
                  </from>
                  <to>
                    <xdr:col>5</xdr:col>
                    <xdr:colOff>85725</xdr:colOff>
                    <xdr:row>25</xdr:row>
                    <xdr:rowOff>276225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8</xdr:col>
                    <xdr:colOff>85725</xdr:colOff>
                    <xdr:row>25</xdr:row>
                    <xdr:rowOff>38100</xdr:rowOff>
                  </from>
                  <to>
                    <xdr:col>9</xdr:col>
                    <xdr:colOff>85725</xdr:colOff>
                    <xdr:row>25</xdr:row>
                    <xdr:rowOff>276225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12</xdr:col>
                    <xdr:colOff>85725</xdr:colOff>
                    <xdr:row>25</xdr:row>
                    <xdr:rowOff>38100</xdr:rowOff>
                  </from>
                  <to>
                    <xdr:col>13</xdr:col>
                    <xdr:colOff>85725</xdr:colOff>
                    <xdr:row>25</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30"/>
  <sheetViews>
    <sheetView zoomScaleNormal="100" zoomScaleSheetLayoutView="100" workbookViewId="0">
      <selection activeCell="J2" sqref="J2:M2"/>
    </sheetView>
  </sheetViews>
  <sheetFormatPr defaultRowHeight="13.5"/>
  <cols>
    <col min="1" max="1" width="4.625" style="48" customWidth="1"/>
    <col min="2" max="2" width="4" style="48" customWidth="1"/>
    <col min="3" max="3" width="9.375" style="48" customWidth="1"/>
    <col min="4" max="4" width="24" style="48" customWidth="1"/>
    <col min="5" max="5" width="7.25" style="48" customWidth="1"/>
    <col min="6" max="6" width="6.75" style="48" customWidth="1"/>
    <col min="7" max="7" width="7.125" style="48" customWidth="1"/>
    <col min="8" max="9" width="6.25" style="48" customWidth="1"/>
    <col min="10" max="10" width="4.5" style="48" customWidth="1"/>
    <col min="11" max="11" width="13.5" style="48" customWidth="1"/>
    <col min="12" max="12" width="3.25" style="48" customWidth="1"/>
    <col min="13" max="13" width="6" style="48" customWidth="1"/>
    <col min="14" max="256" width="9" style="48"/>
    <col min="257" max="257" width="4.625" style="48" customWidth="1"/>
    <col min="258" max="258" width="4" style="48" customWidth="1"/>
    <col min="259" max="259" width="9.375" style="48" customWidth="1"/>
    <col min="260" max="260" width="18.75" style="48" customWidth="1"/>
    <col min="261" max="261" width="7.25" style="48" customWidth="1"/>
    <col min="262" max="262" width="6.75" style="48" customWidth="1"/>
    <col min="263" max="263" width="7.125" style="48" customWidth="1"/>
    <col min="264" max="266" width="6.25" style="48" customWidth="1"/>
    <col min="267" max="267" width="8.125" style="48" customWidth="1"/>
    <col min="268" max="268" width="3.25" style="48" customWidth="1"/>
    <col min="269" max="269" width="8.375" style="48" customWidth="1"/>
    <col min="270" max="512" width="9" style="48"/>
    <col min="513" max="513" width="4.625" style="48" customWidth="1"/>
    <col min="514" max="514" width="4" style="48" customWidth="1"/>
    <col min="515" max="515" width="9.375" style="48" customWidth="1"/>
    <col min="516" max="516" width="18.75" style="48" customWidth="1"/>
    <col min="517" max="517" width="7.25" style="48" customWidth="1"/>
    <col min="518" max="518" width="6.75" style="48" customWidth="1"/>
    <col min="519" max="519" width="7.125" style="48" customWidth="1"/>
    <col min="520" max="522" width="6.25" style="48" customWidth="1"/>
    <col min="523" max="523" width="8.125" style="48" customWidth="1"/>
    <col min="524" max="524" width="3.25" style="48" customWidth="1"/>
    <col min="525" max="525" width="8.375" style="48" customWidth="1"/>
    <col min="526" max="768" width="9" style="48"/>
    <col min="769" max="769" width="4.625" style="48" customWidth="1"/>
    <col min="770" max="770" width="4" style="48" customWidth="1"/>
    <col min="771" max="771" width="9.375" style="48" customWidth="1"/>
    <col min="772" max="772" width="18.75" style="48" customWidth="1"/>
    <col min="773" max="773" width="7.25" style="48" customWidth="1"/>
    <col min="774" max="774" width="6.75" style="48" customWidth="1"/>
    <col min="775" max="775" width="7.125" style="48" customWidth="1"/>
    <col min="776" max="778" width="6.25" style="48" customWidth="1"/>
    <col min="779" max="779" width="8.125" style="48" customWidth="1"/>
    <col min="780" max="780" width="3.25" style="48" customWidth="1"/>
    <col min="781" max="781" width="8.375" style="48" customWidth="1"/>
    <col min="782" max="1024" width="9" style="48"/>
    <col min="1025" max="1025" width="4.625" style="48" customWidth="1"/>
    <col min="1026" max="1026" width="4" style="48" customWidth="1"/>
    <col min="1027" max="1027" width="9.375" style="48" customWidth="1"/>
    <col min="1028" max="1028" width="18.75" style="48" customWidth="1"/>
    <col min="1029" max="1029" width="7.25" style="48" customWidth="1"/>
    <col min="1030" max="1030" width="6.75" style="48" customWidth="1"/>
    <col min="1031" max="1031" width="7.125" style="48" customWidth="1"/>
    <col min="1032" max="1034" width="6.25" style="48" customWidth="1"/>
    <col min="1035" max="1035" width="8.125" style="48" customWidth="1"/>
    <col min="1036" max="1036" width="3.25" style="48" customWidth="1"/>
    <col min="1037" max="1037" width="8.375" style="48" customWidth="1"/>
    <col min="1038" max="1280" width="9" style="48"/>
    <col min="1281" max="1281" width="4.625" style="48" customWidth="1"/>
    <col min="1282" max="1282" width="4" style="48" customWidth="1"/>
    <col min="1283" max="1283" width="9.375" style="48" customWidth="1"/>
    <col min="1284" max="1284" width="18.75" style="48" customWidth="1"/>
    <col min="1285" max="1285" width="7.25" style="48" customWidth="1"/>
    <col min="1286" max="1286" width="6.75" style="48" customWidth="1"/>
    <col min="1287" max="1287" width="7.125" style="48" customWidth="1"/>
    <col min="1288" max="1290" width="6.25" style="48" customWidth="1"/>
    <col min="1291" max="1291" width="8.125" style="48" customWidth="1"/>
    <col min="1292" max="1292" width="3.25" style="48" customWidth="1"/>
    <col min="1293" max="1293" width="8.375" style="48" customWidth="1"/>
    <col min="1294" max="1536" width="9" style="48"/>
    <col min="1537" max="1537" width="4.625" style="48" customWidth="1"/>
    <col min="1538" max="1538" width="4" style="48" customWidth="1"/>
    <col min="1539" max="1539" width="9.375" style="48" customWidth="1"/>
    <col min="1540" max="1540" width="18.75" style="48" customWidth="1"/>
    <col min="1541" max="1541" width="7.25" style="48" customWidth="1"/>
    <col min="1542" max="1542" width="6.75" style="48" customWidth="1"/>
    <col min="1543" max="1543" width="7.125" style="48" customWidth="1"/>
    <col min="1544" max="1546" width="6.25" style="48" customWidth="1"/>
    <col min="1547" max="1547" width="8.125" style="48" customWidth="1"/>
    <col min="1548" max="1548" width="3.25" style="48" customWidth="1"/>
    <col min="1549" max="1549" width="8.375" style="48" customWidth="1"/>
    <col min="1550" max="1792" width="9" style="48"/>
    <col min="1793" max="1793" width="4.625" style="48" customWidth="1"/>
    <col min="1794" max="1794" width="4" style="48" customWidth="1"/>
    <col min="1795" max="1795" width="9.375" style="48" customWidth="1"/>
    <col min="1796" max="1796" width="18.75" style="48" customWidth="1"/>
    <col min="1797" max="1797" width="7.25" style="48" customWidth="1"/>
    <col min="1798" max="1798" width="6.75" style="48" customWidth="1"/>
    <col min="1799" max="1799" width="7.125" style="48" customWidth="1"/>
    <col min="1800" max="1802" width="6.25" style="48" customWidth="1"/>
    <col min="1803" max="1803" width="8.125" style="48" customWidth="1"/>
    <col min="1804" max="1804" width="3.25" style="48" customWidth="1"/>
    <col min="1805" max="1805" width="8.375" style="48" customWidth="1"/>
    <col min="1806" max="2048" width="9" style="48"/>
    <col min="2049" max="2049" width="4.625" style="48" customWidth="1"/>
    <col min="2050" max="2050" width="4" style="48" customWidth="1"/>
    <col min="2051" max="2051" width="9.375" style="48" customWidth="1"/>
    <col min="2052" max="2052" width="18.75" style="48" customWidth="1"/>
    <col min="2053" max="2053" width="7.25" style="48" customWidth="1"/>
    <col min="2054" max="2054" width="6.75" style="48" customWidth="1"/>
    <col min="2055" max="2055" width="7.125" style="48" customWidth="1"/>
    <col min="2056" max="2058" width="6.25" style="48" customWidth="1"/>
    <col min="2059" max="2059" width="8.125" style="48" customWidth="1"/>
    <col min="2060" max="2060" width="3.25" style="48" customWidth="1"/>
    <col min="2061" max="2061" width="8.375" style="48" customWidth="1"/>
    <col min="2062" max="2304" width="9" style="48"/>
    <col min="2305" max="2305" width="4.625" style="48" customWidth="1"/>
    <col min="2306" max="2306" width="4" style="48" customWidth="1"/>
    <col min="2307" max="2307" width="9.375" style="48" customWidth="1"/>
    <col min="2308" max="2308" width="18.75" style="48" customWidth="1"/>
    <col min="2309" max="2309" width="7.25" style="48" customWidth="1"/>
    <col min="2310" max="2310" width="6.75" style="48" customWidth="1"/>
    <col min="2311" max="2311" width="7.125" style="48" customWidth="1"/>
    <col min="2312" max="2314" width="6.25" style="48" customWidth="1"/>
    <col min="2315" max="2315" width="8.125" style="48" customWidth="1"/>
    <col min="2316" max="2316" width="3.25" style="48" customWidth="1"/>
    <col min="2317" max="2317" width="8.375" style="48" customWidth="1"/>
    <col min="2318" max="2560" width="9" style="48"/>
    <col min="2561" max="2561" width="4.625" style="48" customWidth="1"/>
    <col min="2562" max="2562" width="4" style="48" customWidth="1"/>
    <col min="2563" max="2563" width="9.375" style="48" customWidth="1"/>
    <col min="2564" max="2564" width="18.75" style="48" customWidth="1"/>
    <col min="2565" max="2565" width="7.25" style="48" customWidth="1"/>
    <col min="2566" max="2566" width="6.75" style="48" customWidth="1"/>
    <col min="2567" max="2567" width="7.125" style="48" customWidth="1"/>
    <col min="2568" max="2570" width="6.25" style="48" customWidth="1"/>
    <col min="2571" max="2571" width="8.125" style="48" customWidth="1"/>
    <col min="2572" max="2572" width="3.25" style="48" customWidth="1"/>
    <col min="2573" max="2573" width="8.375" style="48" customWidth="1"/>
    <col min="2574" max="2816" width="9" style="48"/>
    <col min="2817" max="2817" width="4.625" style="48" customWidth="1"/>
    <col min="2818" max="2818" width="4" style="48" customWidth="1"/>
    <col min="2819" max="2819" width="9.375" style="48" customWidth="1"/>
    <col min="2820" max="2820" width="18.75" style="48" customWidth="1"/>
    <col min="2821" max="2821" width="7.25" style="48" customWidth="1"/>
    <col min="2822" max="2822" width="6.75" style="48" customWidth="1"/>
    <col min="2823" max="2823" width="7.125" style="48" customWidth="1"/>
    <col min="2824" max="2826" width="6.25" style="48" customWidth="1"/>
    <col min="2827" max="2827" width="8.125" style="48" customWidth="1"/>
    <col min="2828" max="2828" width="3.25" style="48" customWidth="1"/>
    <col min="2829" max="2829" width="8.375" style="48" customWidth="1"/>
    <col min="2830" max="3072" width="9" style="48"/>
    <col min="3073" max="3073" width="4.625" style="48" customWidth="1"/>
    <col min="3074" max="3074" width="4" style="48" customWidth="1"/>
    <col min="3075" max="3075" width="9.375" style="48" customWidth="1"/>
    <col min="3076" max="3076" width="18.75" style="48" customWidth="1"/>
    <col min="3077" max="3077" width="7.25" style="48" customWidth="1"/>
    <col min="3078" max="3078" width="6.75" style="48" customWidth="1"/>
    <col min="3079" max="3079" width="7.125" style="48" customWidth="1"/>
    <col min="3080" max="3082" width="6.25" style="48" customWidth="1"/>
    <col min="3083" max="3083" width="8.125" style="48" customWidth="1"/>
    <col min="3084" max="3084" width="3.25" style="48" customWidth="1"/>
    <col min="3085" max="3085" width="8.375" style="48" customWidth="1"/>
    <col min="3086" max="3328" width="9" style="48"/>
    <col min="3329" max="3329" width="4.625" style="48" customWidth="1"/>
    <col min="3330" max="3330" width="4" style="48" customWidth="1"/>
    <col min="3331" max="3331" width="9.375" style="48" customWidth="1"/>
    <col min="3332" max="3332" width="18.75" style="48" customWidth="1"/>
    <col min="3333" max="3333" width="7.25" style="48" customWidth="1"/>
    <col min="3334" max="3334" width="6.75" style="48" customWidth="1"/>
    <col min="3335" max="3335" width="7.125" style="48" customWidth="1"/>
    <col min="3336" max="3338" width="6.25" style="48" customWidth="1"/>
    <col min="3339" max="3339" width="8.125" style="48" customWidth="1"/>
    <col min="3340" max="3340" width="3.25" style="48" customWidth="1"/>
    <col min="3341" max="3341" width="8.375" style="48" customWidth="1"/>
    <col min="3342" max="3584" width="9" style="48"/>
    <col min="3585" max="3585" width="4.625" style="48" customWidth="1"/>
    <col min="3586" max="3586" width="4" style="48" customWidth="1"/>
    <col min="3587" max="3587" width="9.375" style="48" customWidth="1"/>
    <col min="3588" max="3588" width="18.75" style="48" customWidth="1"/>
    <col min="3589" max="3589" width="7.25" style="48" customWidth="1"/>
    <col min="3590" max="3590" width="6.75" style="48" customWidth="1"/>
    <col min="3591" max="3591" width="7.125" style="48" customWidth="1"/>
    <col min="3592" max="3594" width="6.25" style="48" customWidth="1"/>
    <col min="3595" max="3595" width="8.125" style="48" customWidth="1"/>
    <col min="3596" max="3596" width="3.25" style="48" customWidth="1"/>
    <col min="3597" max="3597" width="8.375" style="48" customWidth="1"/>
    <col min="3598" max="3840" width="9" style="48"/>
    <col min="3841" max="3841" width="4.625" style="48" customWidth="1"/>
    <col min="3842" max="3842" width="4" style="48" customWidth="1"/>
    <col min="3843" max="3843" width="9.375" style="48" customWidth="1"/>
    <col min="3844" max="3844" width="18.75" style="48" customWidth="1"/>
    <col min="3845" max="3845" width="7.25" style="48" customWidth="1"/>
    <col min="3846" max="3846" width="6.75" style="48" customWidth="1"/>
    <col min="3847" max="3847" width="7.125" style="48" customWidth="1"/>
    <col min="3848" max="3850" width="6.25" style="48" customWidth="1"/>
    <col min="3851" max="3851" width="8.125" style="48" customWidth="1"/>
    <col min="3852" max="3852" width="3.25" style="48" customWidth="1"/>
    <col min="3853" max="3853" width="8.375" style="48" customWidth="1"/>
    <col min="3854" max="4096" width="9" style="48"/>
    <col min="4097" max="4097" width="4.625" style="48" customWidth="1"/>
    <col min="4098" max="4098" width="4" style="48" customWidth="1"/>
    <col min="4099" max="4099" width="9.375" style="48" customWidth="1"/>
    <col min="4100" max="4100" width="18.75" style="48" customWidth="1"/>
    <col min="4101" max="4101" width="7.25" style="48" customWidth="1"/>
    <col min="4102" max="4102" width="6.75" style="48" customWidth="1"/>
    <col min="4103" max="4103" width="7.125" style="48" customWidth="1"/>
    <col min="4104" max="4106" width="6.25" style="48" customWidth="1"/>
    <col min="4107" max="4107" width="8.125" style="48" customWidth="1"/>
    <col min="4108" max="4108" width="3.25" style="48" customWidth="1"/>
    <col min="4109" max="4109" width="8.375" style="48" customWidth="1"/>
    <col min="4110" max="4352" width="9" style="48"/>
    <col min="4353" max="4353" width="4.625" style="48" customWidth="1"/>
    <col min="4354" max="4354" width="4" style="48" customWidth="1"/>
    <col min="4355" max="4355" width="9.375" style="48" customWidth="1"/>
    <col min="4356" max="4356" width="18.75" style="48" customWidth="1"/>
    <col min="4357" max="4357" width="7.25" style="48" customWidth="1"/>
    <col min="4358" max="4358" width="6.75" style="48" customWidth="1"/>
    <col min="4359" max="4359" width="7.125" style="48" customWidth="1"/>
    <col min="4360" max="4362" width="6.25" style="48" customWidth="1"/>
    <col min="4363" max="4363" width="8.125" style="48" customWidth="1"/>
    <col min="4364" max="4364" width="3.25" style="48" customWidth="1"/>
    <col min="4365" max="4365" width="8.375" style="48" customWidth="1"/>
    <col min="4366" max="4608" width="9" style="48"/>
    <col min="4609" max="4609" width="4.625" style="48" customWidth="1"/>
    <col min="4610" max="4610" width="4" style="48" customWidth="1"/>
    <col min="4611" max="4611" width="9.375" style="48" customWidth="1"/>
    <col min="4612" max="4612" width="18.75" style="48" customWidth="1"/>
    <col min="4613" max="4613" width="7.25" style="48" customWidth="1"/>
    <col min="4614" max="4614" width="6.75" style="48" customWidth="1"/>
    <col min="4615" max="4615" width="7.125" style="48" customWidth="1"/>
    <col min="4616" max="4618" width="6.25" style="48" customWidth="1"/>
    <col min="4619" max="4619" width="8.125" style="48" customWidth="1"/>
    <col min="4620" max="4620" width="3.25" style="48" customWidth="1"/>
    <col min="4621" max="4621" width="8.375" style="48" customWidth="1"/>
    <col min="4622" max="4864" width="9" style="48"/>
    <col min="4865" max="4865" width="4.625" style="48" customWidth="1"/>
    <col min="4866" max="4866" width="4" style="48" customWidth="1"/>
    <col min="4867" max="4867" width="9.375" style="48" customWidth="1"/>
    <col min="4868" max="4868" width="18.75" style="48" customWidth="1"/>
    <col min="4869" max="4869" width="7.25" style="48" customWidth="1"/>
    <col min="4870" max="4870" width="6.75" style="48" customWidth="1"/>
    <col min="4871" max="4871" width="7.125" style="48" customWidth="1"/>
    <col min="4872" max="4874" width="6.25" style="48" customWidth="1"/>
    <col min="4875" max="4875" width="8.125" style="48" customWidth="1"/>
    <col min="4876" max="4876" width="3.25" style="48" customWidth="1"/>
    <col min="4877" max="4877" width="8.375" style="48" customWidth="1"/>
    <col min="4878" max="5120" width="9" style="48"/>
    <col min="5121" max="5121" width="4.625" style="48" customWidth="1"/>
    <col min="5122" max="5122" width="4" style="48" customWidth="1"/>
    <col min="5123" max="5123" width="9.375" style="48" customWidth="1"/>
    <col min="5124" max="5124" width="18.75" style="48" customWidth="1"/>
    <col min="5125" max="5125" width="7.25" style="48" customWidth="1"/>
    <col min="5126" max="5126" width="6.75" style="48" customWidth="1"/>
    <col min="5127" max="5127" width="7.125" style="48" customWidth="1"/>
    <col min="5128" max="5130" width="6.25" style="48" customWidth="1"/>
    <col min="5131" max="5131" width="8.125" style="48" customWidth="1"/>
    <col min="5132" max="5132" width="3.25" style="48" customWidth="1"/>
    <col min="5133" max="5133" width="8.375" style="48" customWidth="1"/>
    <col min="5134" max="5376" width="9" style="48"/>
    <col min="5377" max="5377" width="4.625" style="48" customWidth="1"/>
    <col min="5378" max="5378" width="4" style="48" customWidth="1"/>
    <col min="5379" max="5379" width="9.375" style="48" customWidth="1"/>
    <col min="5380" max="5380" width="18.75" style="48" customWidth="1"/>
    <col min="5381" max="5381" width="7.25" style="48" customWidth="1"/>
    <col min="5382" max="5382" width="6.75" style="48" customWidth="1"/>
    <col min="5383" max="5383" width="7.125" style="48" customWidth="1"/>
    <col min="5384" max="5386" width="6.25" style="48" customWidth="1"/>
    <col min="5387" max="5387" width="8.125" style="48" customWidth="1"/>
    <col min="5388" max="5388" width="3.25" style="48" customWidth="1"/>
    <col min="5389" max="5389" width="8.375" style="48" customWidth="1"/>
    <col min="5390" max="5632" width="9" style="48"/>
    <col min="5633" max="5633" width="4.625" style="48" customWidth="1"/>
    <col min="5634" max="5634" width="4" style="48" customWidth="1"/>
    <col min="5635" max="5635" width="9.375" style="48" customWidth="1"/>
    <col min="5636" max="5636" width="18.75" style="48" customWidth="1"/>
    <col min="5637" max="5637" width="7.25" style="48" customWidth="1"/>
    <col min="5638" max="5638" width="6.75" style="48" customWidth="1"/>
    <col min="5639" max="5639" width="7.125" style="48" customWidth="1"/>
    <col min="5640" max="5642" width="6.25" style="48" customWidth="1"/>
    <col min="5643" max="5643" width="8.125" style="48" customWidth="1"/>
    <col min="5644" max="5644" width="3.25" style="48" customWidth="1"/>
    <col min="5645" max="5645" width="8.375" style="48" customWidth="1"/>
    <col min="5646" max="5888" width="9" style="48"/>
    <col min="5889" max="5889" width="4.625" style="48" customWidth="1"/>
    <col min="5890" max="5890" width="4" style="48" customWidth="1"/>
    <col min="5891" max="5891" width="9.375" style="48" customWidth="1"/>
    <col min="5892" max="5892" width="18.75" style="48" customWidth="1"/>
    <col min="5893" max="5893" width="7.25" style="48" customWidth="1"/>
    <col min="5894" max="5894" width="6.75" style="48" customWidth="1"/>
    <col min="5895" max="5895" width="7.125" style="48" customWidth="1"/>
    <col min="5896" max="5898" width="6.25" style="48" customWidth="1"/>
    <col min="5899" max="5899" width="8.125" style="48" customWidth="1"/>
    <col min="5900" max="5900" width="3.25" style="48" customWidth="1"/>
    <col min="5901" max="5901" width="8.375" style="48" customWidth="1"/>
    <col min="5902" max="6144" width="9" style="48"/>
    <col min="6145" max="6145" width="4.625" style="48" customWidth="1"/>
    <col min="6146" max="6146" width="4" style="48" customWidth="1"/>
    <col min="6147" max="6147" width="9.375" style="48" customWidth="1"/>
    <col min="6148" max="6148" width="18.75" style="48" customWidth="1"/>
    <col min="6149" max="6149" width="7.25" style="48" customWidth="1"/>
    <col min="6150" max="6150" width="6.75" style="48" customWidth="1"/>
    <col min="6151" max="6151" width="7.125" style="48" customWidth="1"/>
    <col min="6152" max="6154" width="6.25" style="48" customWidth="1"/>
    <col min="6155" max="6155" width="8.125" style="48" customWidth="1"/>
    <col min="6156" max="6156" width="3.25" style="48" customWidth="1"/>
    <col min="6157" max="6157" width="8.375" style="48" customWidth="1"/>
    <col min="6158" max="6400" width="9" style="48"/>
    <col min="6401" max="6401" width="4.625" style="48" customWidth="1"/>
    <col min="6402" max="6402" width="4" style="48" customWidth="1"/>
    <col min="6403" max="6403" width="9.375" style="48" customWidth="1"/>
    <col min="6404" max="6404" width="18.75" style="48" customWidth="1"/>
    <col min="6405" max="6405" width="7.25" style="48" customWidth="1"/>
    <col min="6406" max="6406" width="6.75" style="48" customWidth="1"/>
    <col min="6407" max="6407" width="7.125" style="48" customWidth="1"/>
    <col min="6408" max="6410" width="6.25" style="48" customWidth="1"/>
    <col min="6411" max="6411" width="8.125" style="48" customWidth="1"/>
    <col min="6412" max="6412" width="3.25" style="48" customWidth="1"/>
    <col min="6413" max="6413" width="8.375" style="48" customWidth="1"/>
    <col min="6414" max="6656" width="9" style="48"/>
    <col min="6657" max="6657" width="4.625" style="48" customWidth="1"/>
    <col min="6658" max="6658" width="4" style="48" customWidth="1"/>
    <col min="6659" max="6659" width="9.375" style="48" customWidth="1"/>
    <col min="6660" max="6660" width="18.75" style="48" customWidth="1"/>
    <col min="6661" max="6661" width="7.25" style="48" customWidth="1"/>
    <col min="6662" max="6662" width="6.75" style="48" customWidth="1"/>
    <col min="6663" max="6663" width="7.125" style="48" customWidth="1"/>
    <col min="6664" max="6666" width="6.25" style="48" customWidth="1"/>
    <col min="6667" max="6667" width="8.125" style="48" customWidth="1"/>
    <col min="6668" max="6668" width="3.25" style="48" customWidth="1"/>
    <col min="6669" max="6669" width="8.375" style="48" customWidth="1"/>
    <col min="6670" max="6912" width="9" style="48"/>
    <col min="6913" max="6913" width="4.625" style="48" customWidth="1"/>
    <col min="6914" max="6914" width="4" style="48" customWidth="1"/>
    <col min="6915" max="6915" width="9.375" style="48" customWidth="1"/>
    <col min="6916" max="6916" width="18.75" style="48" customWidth="1"/>
    <col min="6917" max="6917" width="7.25" style="48" customWidth="1"/>
    <col min="6918" max="6918" width="6.75" style="48" customWidth="1"/>
    <col min="6919" max="6919" width="7.125" style="48" customWidth="1"/>
    <col min="6920" max="6922" width="6.25" style="48" customWidth="1"/>
    <col min="6923" max="6923" width="8.125" style="48" customWidth="1"/>
    <col min="6924" max="6924" width="3.25" style="48" customWidth="1"/>
    <col min="6925" max="6925" width="8.375" style="48" customWidth="1"/>
    <col min="6926" max="7168" width="9" style="48"/>
    <col min="7169" max="7169" width="4.625" style="48" customWidth="1"/>
    <col min="7170" max="7170" width="4" style="48" customWidth="1"/>
    <col min="7171" max="7171" width="9.375" style="48" customWidth="1"/>
    <col min="7172" max="7172" width="18.75" style="48" customWidth="1"/>
    <col min="7173" max="7173" width="7.25" style="48" customWidth="1"/>
    <col min="7174" max="7174" width="6.75" style="48" customWidth="1"/>
    <col min="7175" max="7175" width="7.125" style="48" customWidth="1"/>
    <col min="7176" max="7178" width="6.25" style="48" customWidth="1"/>
    <col min="7179" max="7179" width="8.125" style="48" customWidth="1"/>
    <col min="7180" max="7180" width="3.25" style="48" customWidth="1"/>
    <col min="7181" max="7181" width="8.375" style="48" customWidth="1"/>
    <col min="7182" max="7424" width="9" style="48"/>
    <col min="7425" max="7425" width="4.625" style="48" customWidth="1"/>
    <col min="7426" max="7426" width="4" style="48" customWidth="1"/>
    <col min="7427" max="7427" width="9.375" style="48" customWidth="1"/>
    <col min="7428" max="7428" width="18.75" style="48" customWidth="1"/>
    <col min="7429" max="7429" width="7.25" style="48" customWidth="1"/>
    <col min="7430" max="7430" width="6.75" style="48" customWidth="1"/>
    <col min="7431" max="7431" width="7.125" style="48" customWidth="1"/>
    <col min="7432" max="7434" width="6.25" style="48" customWidth="1"/>
    <col min="7435" max="7435" width="8.125" style="48" customWidth="1"/>
    <col min="7436" max="7436" width="3.25" style="48" customWidth="1"/>
    <col min="7437" max="7437" width="8.375" style="48" customWidth="1"/>
    <col min="7438" max="7680" width="9" style="48"/>
    <col min="7681" max="7681" width="4.625" style="48" customWidth="1"/>
    <col min="7682" max="7682" width="4" style="48" customWidth="1"/>
    <col min="7683" max="7683" width="9.375" style="48" customWidth="1"/>
    <col min="7684" max="7684" width="18.75" style="48" customWidth="1"/>
    <col min="7685" max="7685" width="7.25" style="48" customWidth="1"/>
    <col min="7686" max="7686" width="6.75" style="48" customWidth="1"/>
    <col min="7687" max="7687" width="7.125" style="48" customWidth="1"/>
    <col min="7688" max="7690" width="6.25" style="48" customWidth="1"/>
    <col min="7691" max="7691" width="8.125" style="48" customWidth="1"/>
    <col min="7692" max="7692" width="3.25" style="48" customWidth="1"/>
    <col min="7693" max="7693" width="8.375" style="48" customWidth="1"/>
    <col min="7694" max="7936" width="9" style="48"/>
    <col min="7937" max="7937" width="4.625" style="48" customWidth="1"/>
    <col min="7938" max="7938" width="4" style="48" customWidth="1"/>
    <col min="7939" max="7939" width="9.375" style="48" customWidth="1"/>
    <col min="7940" max="7940" width="18.75" style="48" customWidth="1"/>
    <col min="7941" max="7941" width="7.25" style="48" customWidth="1"/>
    <col min="7942" max="7942" width="6.75" style="48" customWidth="1"/>
    <col min="7943" max="7943" width="7.125" style="48" customWidth="1"/>
    <col min="7944" max="7946" width="6.25" style="48" customWidth="1"/>
    <col min="7947" max="7947" width="8.125" style="48" customWidth="1"/>
    <col min="7948" max="7948" width="3.25" style="48" customWidth="1"/>
    <col min="7949" max="7949" width="8.375" style="48" customWidth="1"/>
    <col min="7950" max="8192" width="9" style="48"/>
    <col min="8193" max="8193" width="4.625" style="48" customWidth="1"/>
    <col min="8194" max="8194" width="4" style="48" customWidth="1"/>
    <col min="8195" max="8195" width="9.375" style="48" customWidth="1"/>
    <col min="8196" max="8196" width="18.75" style="48" customWidth="1"/>
    <col min="8197" max="8197" width="7.25" style="48" customWidth="1"/>
    <col min="8198" max="8198" width="6.75" style="48" customWidth="1"/>
    <col min="8199" max="8199" width="7.125" style="48" customWidth="1"/>
    <col min="8200" max="8202" width="6.25" style="48" customWidth="1"/>
    <col min="8203" max="8203" width="8.125" style="48" customWidth="1"/>
    <col min="8204" max="8204" width="3.25" style="48" customWidth="1"/>
    <col min="8205" max="8205" width="8.375" style="48" customWidth="1"/>
    <col min="8206" max="8448" width="9" style="48"/>
    <col min="8449" max="8449" width="4.625" style="48" customWidth="1"/>
    <col min="8450" max="8450" width="4" style="48" customWidth="1"/>
    <col min="8451" max="8451" width="9.375" style="48" customWidth="1"/>
    <col min="8452" max="8452" width="18.75" style="48" customWidth="1"/>
    <col min="8453" max="8453" width="7.25" style="48" customWidth="1"/>
    <col min="8454" max="8454" width="6.75" style="48" customWidth="1"/>
    <col min="8455" max="8455" width="7.125" style="48" customWidth="1"/>
    <col min="8456" max="8458" width="6.25" style="48" customWidth="1"/>
    <col min="8459" max="8459" width="8.125" style="48" customWidth="1"/>
    <col min="8460" max="8460" width="3.25" style="48" customWidth="1"/>
    <col min="8461" max="8461" width="8.375" style="48" customWidth="1"/>
    <col min="8462" max="8704" width="9" style="48"/>
    <col min="8705" max="8705" width="4.625" style="48" customWidth="1"/>
    <col min="8706" max="8706" width="4" style="48" customWidth="1"/>
    <col min="8707" max="8707" width="9.375" style="48" customWidth="1"/>
    <col min="8708" max="8708" width="18.75" style="48" customWidth="1"/>
    <col min="8709" max="8709" width="7.25" style="48" customWidth="1"/>
    <col min="8710" max="8710" width="6.75" style="48" customWidth="1"/>
    <col min="8711" max="8711" width="7.125" style="48" customWidth="1"/>
    <col min="8712" max="8714" width="6.25" style="48" customWidth="1"/>
    <col min="8715" max="8715" width="8.125" style="48" customWidth="1"/>
    <col min="8716" max="8716" width="3.25" style="48" customWidth="1"/>
    <col min="8717" max="8717" width="8.375" style="48" customWidth="1"/>
    <col min="8718" max="8960" width="9" style="48"/>
    <col min="8961" max="8961" width="4.625" style="48" customWidth="1"/>
    <col min="8962" max="8962" width="4" style="48" customWidth="1"/>
    <col min="8963" max="8963" width="9.375" style="48" customWidth="1"/>
    <col min="8964" max="8964" width="18.75" style="48" customWidth="1"/>
    <col min="8965" max="8965" width="7.25" style="48" customWidth="1"/>
    <col min="8966" max="8966" width="6.75" style="48" customWidth="1"/>
    <col min="8967" max="8967" width="7.125" style="48" customWidth="1"/>
    <col min="8968" max="8970" width="6.25" style="48" customWidth="1"/>
    <col min="8971" max="8971" width="8.125" style="48" customWidth="1"/>
    <col min="8972" max="8972" width="3.25" style="48" customWidth="1"/>
    <col min="8973" max="8973" width="8.375" style="48" customWidth="1"/>
    <col min="8974" max="9216" width="9" style="48"/>
    <col min="9217" max="9217" width="4.625" style="48" customWidth="1"/>
    <col min="9218" max="9218" width="4" style="48" customWidth="1"/>
    <col min="9219" max="9219" width="9.375" style="48" customWidth="1"/>
    <col min="9220" max="9220" width="18.75" style="48" customWidth="1"/>
    <col min="9221" max="9221" width="7.25" style="48" customWidth="1"/>
    <col min="9222" max="9222" width="6.75" style="48" customWidth="1"/>
    <col min="9223" max="9223" width="7.125" style="48" customWidth="1"/>
    <col min="9224" max="9226" width="6.25" style="48" customWidth="1"/>
    <col min="9227" max="9227" width="8.125" style="48" customWidth="1"/>
    <col min="9228" max="9228" width="3.25" style="48" customWidth="1"/>
    <col min="9229" max="9229" width="8.375" style="48" customWidth="1"/>
    <col min="9230" max="9472" width="9" style="48"/>
    <col min="9473" max="9473" width="4.625" style="48" customWidth="1"/>
    <col min="9474" max="9474" width="4" style="48" customWidth="1"/>
    <col min="9475" max="9475" width="9.375" style="48" customWidth="1"/>
    <col min="9476" max="9476" width="18.75" style="48" customWidth="1"/>
    <col min="9477" max="9477" width="7.25" style="48" customWidth="1"/>
    <col min="9478" max="9478" width="6.75" style="48" customWidth="1"/>
    <col min="9479" max="9479" width="7.125" style="48" customWidth="1"/>
    <col min="9480" max="9482" width="6.25" style="48" customWidth="1"/>
    <col min="9483" max="9483" width="8.125" style="48" customWidth="1"/>
    <col min="9484" max="9484" width="3.25" style="48" customWidth="1"/>
    <col min="9485" max="9485" width="8.375" style="48" customWidth="1"/>
    <col min="9486" max="9728" width="9" style="48"/>
    <col min="9729" max="9729" width="4.625" style="48" customWidth="1"/>
    <col min="9730" max="9730" width="4" style="48" customWidth="1"/>
    <col min="9731" max="9731" width="9.375" style="48" customWidth="1"/>
    <col min="9732" max="9732" width="18.75" style="48" customWidth="1"/>
    <col min="9733" max="9733" width="7.25" style="48" customWidth="1"/>
    <col min="9734" max="9734" width="6.75" style="48" customWidth="1"/>
    <col min="9735" max="9735" width="7.125" style="48" customWidth="1"/>
    <col min="9736" max="9738" width="6.25" style="48" customWidth="1"/>
    <col min="9739" max="9739" width="8.125" style="48" customWidth="1"/>
    <col min="9740" max="9740" width="3.25" style="48" customWidth="1"/>
    <col min="9741" max="9741" width="8.375" style="48" customWidth="1"/>
    <col min="9742" max="9984" width="9" style="48"/>
    <col min="9985" max="9985" width="4.625" style="48" customWidth="1"/>
    <col min="9986" max="9986" width="4" style="48" customWidth="1"/>
    <col min="9987" max="9987" width="9.375" style="48" customWidth="1"/>
    <col min="9988" max="9988" width="18.75" style="48" customWidth="1"/>
    <col min="9989" max="9989" width="7.25" style="48" customWidth="1"/>
    <col min="9990" max="9990" width="6.75" style="48" customWidth="1"/>
    <col min="9991" max="9991" width="7.125" style="48" customWidth="1"/>
    <col min="9992" max="9994" width="6.25" style="48" customWidth="1"/>
    <col min="9995" max="9995" width="8.125" style="48" customWidth="1"/>
    <col min="9996" max="9996" width="3.25" style="48" customWidth="1"/>
    <col min="9997" max="9997" width="8.375" style="48" customWidth="1"/>
    <col min="9998" max="10240" width="9" style="48"/>
    <col min="10241" max="10241" width="4.625" style="48" customWidth="1"/>
    <col min="10242" max="10242" width="4" style="48" customWidth="1"/>
    <col min="10243" max="10243" width="9.375" style="48" customWidth="1"/>
    <col min="10244" max="10244" width="18.75" style="48" customWidth="1"/>
    <col min="10245" max="10245" width="7.25" style="48" customWidth="1"/>
    <col min="10246" max="10246" width="6.75" style="48" customWidth="1"/>
    <col min="10247" max="10247" width="7.125" style="48" customWidth="1"/>
    <col min="10248" max="10250" width="6.25" style="48" customWidth="1"/>
    <col min="10251" max="10251" width="8.125" style="48" customWidth="1"/>
    <col min="10252" max="10252" width="3.25" style="48" customWidth="1"/>
    <col min="10253" max="10253" width="8.375" style="48" customWidth="1"/>
    <col min="10254" max="10496" width="9" style="48"/>
    <col min="10497" max="10497" width="4.625" style="48" customWidth="1"/>
    <col min="10498" max="10498" width="4" style="48" customWidth="1"/>
    <col min="10499" max="10499" width="9.375" style="48" customWidth="1"/>
    <col min="10500" max="10500" width="18.75" style="48" customWidth="1"/>
    <col min="10501" max="10501" width="7.25" style="48" customWidth="1"/>
    <col min="10502" max="10502" width="6.75" style="48" customWidth="1"/>
    <col min="10503" max="10503" width="7.125" style="48" customWidth="1"/>
    <col min="10504" max="10506" width="6.25" style="48" customWidth="1"/>
    <col min="10507" max="10507" width="8.125" style="48" customWidth="1"/>
    <col min="10508" max="10508" width="3.25" style="48" customWidth="1"/>
    <col min="10509" max="10509" width="8.375" style="48" customWidth="1"/>
    <col min="10510" max="10752" width="9" style="48"/>
    <col min="10753" max="10753" width="4.625" style="48" customWidth="1"/>
    <col min="10754" max="10754" width="4" style="48" customWidth="1"/>
    <col min="10755" max="10755" width="9.375" style="48" customWidth="1"/>
    <col min="10756" max="10756" width="18.75" style="48" customWidth="1"/>
    <col min="10757" max="10757" width="7.25" style="48" customWidth="1"/>
    <col min="10758" max="10758" width="6.75" style="48" customWidth="1"/>
    <col min="10759" max="10759" width="7.125" style="48" customWidth="1"/>
    <col min="10760" max="10762" width="6.25" style="48" customWidth="1"/>
    <col min="10763" max="10763" width="8.125" style="48" customWidth="1"/>
    <col min="10764" max="10764" width="3.25" style="48" customWidth="1"/>
    <col min="10765" max="10765" width="8.375" style="48" customWidth="1"/>
    <col min="10766" max="11008" width="9" style="48"/>
    <col min="11009" max="11009" width="4.625" style="48" customWidth="1"/>
    <col min="11010" max="11010" width="4" style="48" customWidth="1"/>
    <col min="11011" max="11011" width="9.375" style="48" customWidth="1"/>
    <col min="11012" max="11012" width="18.75" style="48" customWidth="1"/>
    <col min="11013" max="11013" width="7.25" style="48" customWidth="1"/>
    <col min="11014" max="11014" width="6.75" style="48" customWidth="1"/>
    <col min="11015" max="11015" width="7.125" style="48" customWidth="1"/>
    <col min="11016" max="11018" width="6.25" style="48" customWidth="1"/>
    <col min="11019" max="11019" width="8.125" style="48" customWidth="1"/>
    <col min="11020" max="11020" width="3.25" style="48" customWidth="1"/>
    <col min="11021" max="11021" width="8.375" style="48" customWidth="1"/>
    <col min="11022" max="11264" width="9" style="48"/>
    <col min="11265" max="11265" width="4.625" style="48" customWidth="1"/>
    <col min="11266" max="11266" width="4" style="48" customWidth="1"/>
    <col min="11267" max="11267" width="9.375" style="48" customWidth="1"/>
    <col min="11268" max="11268" width="18.75" style="48" customWidth="1"/>
    <col min="11269" max="11269" width="7.25" style="48" customWidth="1"/>
    <col min="11270" max="11270" width="6.75" style="48" customWidth="1"/>
    <col min="11271" max="11271" width="7.125" style="48" customWidth="1"/>
    <col min="11272" max="11274" width="6.25" style="48" customWidth="1"/>
    <col min="11275" max="11275" width="8.125" style="48" customWidth="1"/>
    <col min="11276" max="11276" width="3.25" style="48" customWidth="1"/>
    <col min="11277" max="11277" width="8.375" style="48" customWidth="1"/>
    <col min="11278" max="11520" width="9" style="48"/>
    <col min="11521" max="11521" width="4.625" style="48" customWidth="1"/>
    <col min="11522" max="11522" width="4" style="48" customWidth="1"/>
    <col min="11523" max="11523" width="9.375" style="48" customWidth="1"/>
    <col min="11524" max="11524" width="18.75" style="48" customWidth="1"/>
    <col min="11525" max="11525" width="7.25" style="48" customWidth="1"/>
    <col min="11526" max="11526" width="6.75" style="48" customWidth="1"/>
    <col min="11527" max="11527" width="7.125" style="48" customWidth="1"/>
    <col min="11528" max="11530" width="6.25" style="48" customWidth="1"/>
    <col min="11531" max="11531" width="8.125" style="48" customWidth="1"/>
    <col min="11532" max="11532" width="3.25" style="48" customWidth="1"/>
    <col min="11533" max="11533" width="8.375" style="48" customWidth="1"/>
    <col min="11534" max="11776" width="9" style="48"/>
    <col min="11777" max="11777" width="4.625" style="48" customWidth="1"/>
    <col min="11778" max="11778" width="4" style="48" customWidth="1"/>
    <col min="11779" max="11779" width="9.375" style="48" customWidth="1"/>
    <col min="11780" max="11780" width="18.75" style="48" customWidth="1"/>
    <col min="11781" max="11781" width="7.25" style="48" customWidth="1"/>
    <col min="11782" max="11782" width="6.75" style="48" customWidth="1"/>
    <col min="11783" max="11783" width="7.125" style="48" customWidth="1"/>
    <col min="11784" max="11786" width="6.25" style="48" customWidth="1"/>
    <col min="11787" max="11787" width="8.125" style="48" customWidth="1"/>
    <col min="11788" max="11788" width="3.25" style="48" customWidth="1"/>
    <col min="11789" max="11789" width="8.375" style="48" customWidth="1"/>
    <col min="11790" max="12032" width="9" style="48"/>
    <col min="12033" max="12033" width="4.625" style="48" customWidth="1"/>
    <col min="12034" max="12034" width="4" style="48" customWidth="1"/>
    <col min="12035" max="12035" width="9.375" style="48" customWidth="1"/>
    <col min="12036" max="12036" width="18.75" style="48" customWidth="1"/>
    <col min="12037" max="12037" width="7.25" style="48" customWidth="1"/>
    <col min="12038" max="12038" width="6.75" style="48" customWidth="1"/>
    <col min="12039" max="12039" width="7.125" style="48" customWidth="1"/>
    <col min="12040" max="12042" width="6.25" style="48" customWidth="1"/>
    <col min="12043" max="12043" width="8.125" style="48" customWidth="1"/>
    <col min="12044" max="12044" width="3.25" style="48" customWidth="1"/>
    <col min="12045" max="12045" width="8.375" style="48" customWidth="1"/>
    <col min="12046" max="12288" width="9" style="48"/>
    <col min="12289" max="12289" width="4.625" style="48" customWidth="1"/>
    <col min="12290" max="12290" width="4" style="48" customWidth="1"/>
    <col min="12291" max="12291" width="9.375" style="48" customWidth="1"/>
    <col min="12292" max="12292" width="18.75" style="48" customWidth="1"/>
    <col min="12293" max="12293" width="7.25" style="48" customWidth="1"/>
    <col min="12294" max="12294" width="6.75" style="48" customWidth="1"/>
    <col min="12295" max="12295" width="7.125" style="48" customWidth="1"/>
    <col min="12296" max="12298" width="6.25" style="48" customWidth="1"/>
    <col min="12299" max="12299" width="8.125" style="48" customWidth="1"/>
    <col min="12300" max="12300" width="3.25" style="48" customWidth="1"/>
    <col min="12301" max="12301" width="8.375" style="48" customWidth="1"/>
    <col min="12302" max="12544" width="9" style="48"/>
    <col min="12545" max="12545" width="4.625" style="48" customWidth="1"/>
    <col min="12546" max="12546" width="4" style="48" customWidth="1"/>
    <col min="12547" max="12547" width="9.375" style="48" customWidth="1"/>
    <col min="12548" max="12548" width="18.75" style="48" customWidth="1"/>
    <col min="12549" max="12549" width="7.25" style="48" customWidth="1"/>
    <col min="12550" max="12550" width="6.75" style="48" customWidth="1"/>
    <col min="12551" max="12551" width="7.125" style="48" customWidth="1"/>
    <col min="12552" max="12554" width="6.25" style="48" customWidth="1"/>
    <col min="12555" max="12555" width="8.125" style="48" customWidth="1"/>
    <col min="12556" max="12556" width="3.25" style="48" customWidth="1"/>
    <col min="12557" max="12557" width="8.375" style="48" customWidth="1"/>
    <col min="12558" max="12800" width="9" style="48"/>
    <col min="12801" max="12801" width="4.625" style="48" customWidth="1"/>
    <col min="12802" max="12802" width="4" style="48" customWidth="1"/>
    <col min="12803" max="12803" width="9.375" style="48" customWidth="1"/>
    <col min="12804" max="12804" width="18.75" style="48" customWidth="1"/>
    <col min="12805" max="12805" width="7.25" style="48" customWidth="1"/>
    <col min="12806" max="12806" width="6.75" style="48" customWidth="1"/>
    <col min="12807" max="12807" width="7.125" style="48" customWidth="1"/>
    <col min="12808" max="12810" width="6.25" style="48" customWidth="1"/>
    <col min="12811" max="12811" width="8.125" style="48" customWidth="1"/>
    <col min="12812" max="12812" width="3.25" style="48" customWidth="1"/>
    <col min="12813" max="12813" width="8.375" style="48" customWidth="1"/>
    <col min="12814" max="13056" width="9" style="48"/>
    <col min="13057" max="13057" width="4.625" style="48" customWidth="1"/>
    <col min="13058" max="13058" width="4" style="48" customWidth="1"/>
    <col min="13059" max="13059" width="9.375" style="48" customWidth="1"/>
    <col min="13060" max="13060" width="18.75" style="48" customWidth="1"/>
    <col min="13061" max="13061" width="7.25" style="48" customWidth="1"/>
    <col min="13062" max="13062" width="6.75" style="48" customWidth="1"/>
    <col min="13063" max="13063" width="7.125" style="48" customWidth="1"/>
    <col min="13064" max="13066" width="6.25" style="48" customWidth="1"/>
    <col min="13067" max="13067" width="8.125" style="48" customWidth="1"/>
    <col min="13068" max="13068" width="3.25" style="48" customWidth="1"/>
    <col min="13069" max="13069" width="8.375" style="48" customWidth="1"/>
    <col min="13070" max="13312" width="9" style="48"/>
    <col min="13313" max="13313" width="4.625" style="48" customWidth="1"/>
    <col min="13314" max="13314" width="4" style="48" customWidth="1"/>
    <col min="13315" max="13315" width="9.375" style="48" customWidth="1"/>
    <col min="13316" max="13316" width="18.75" style="48" customWidth="1"/>
    <col min="13317" max="13317" width="7.25" style="48" customWidth="1"/>
    <col min="13318" max="13318" width="6.75" style="48" customWidth="1"/>
    <col min="13319" max="13319" width="7.125" style="48" customWidth="1"/>
    <col min="13320" max="13322" width="6.25" style="48" customWidth="1"/>
    <col min="13323" max="13323" width="8.125" style="48" customWidth="1"/>
    <col min="13324" max="13324" width="3.25" style="48" customWidth="1"/>
    <col min="13325" max="13325" width="8.375" style="48" customWidth="1"/>
    <col min="13326" max="13568" width="9" style="48"/>
    <col min="13569" max="13569" width="4.625" style="48" customWidth="1"/>
    <col min="13570" max="13570" width="4" style="48" customWidth="1"/>
    <col min="13571" max="13571" width="9.375" style="48" customWidth="1"/>
    <col min="13572" max="13572" width="18.75" style="48" customWidth="1"/>
    <col min="13573" max="13573" width="7.25" style="48" customWidth="1"/>
    <col min="13574" max="13574" width="6.75" style="48" customWidth="1"/>
    <col min="13575" max="13575" width="7.125" style="48" customWidth="1"/>
    <col min="13576" max="13578" width="6.25" style="48" customWidth="1"/>
    <col min="13579" max="13579" width="8.125" style="48" customWidth="1"/>
    <col min="13580" max="13580" width="3.25" style="48" customWidth="1"/>
    <col min="13581" max="13581" width="8.375" style="48" customWidth="1"/>
    <col min="13582" max="13824" width="9" style="48"/>
    <col min="13825" max="13825" width="4.625" style="48" customWidth="1"/>
    <col min="13826" max="13826" width="4" style="48" customWidth="1"/>
    <col min="13827" max="13827" width="9.375" style="48" customWidth="1"/>
    <col min="13828" max="13828" width="18.75" style="48" customWidth="1"/>
    <col min="13829" max="13829" width="7.25" style="48" customWidth="1"/>
    <col min="13830" max="13830" width="6.75" style="48" customWidth="1"/>
    <col min="13831" max="13831" width="7.125" style="48" customWidth="1"/>
    <col min="13832" max="13834" width="6.25" style="48" customWidth="1"/>
    <col min="13835" max="13835" width="8.125" style="48" customWidth="1"/>
    <col min="13836" max="13836" width="3.25" style="48" customWidth="1"/>
    <col min="13837" max="13837" width="8.375" style="48" customWidth="1"/>
    <col min="13838" max="14080" width="9" style="48"/>
    <col min="14081" max="14081" width="4.625" style="48" customWidth="1"/>
    <col min="14082" max="14082" width="4" style="48" customWidth="1"/>
    <col min="14083" max="14083" width="9.375" style="48" customWidth="1"/>
    <col min="14084" max="14084" width="18.75" style="48" customWidth="1"/>
    <col min="14085" max="14085" width="7.25" style="48" customWidth="1"/>
    <col min="14086" max="14086" width="6.75" style="48" customWidth="1"/>
    <col min="14087" max="14087" width="7.125" style="48" customWidth="1"/>
    <col min="14088" max="14090" width="6.25" style="48" customWidth="1"/>
    <col min="14091" max="14091" width="8.125" style="48" customWidth="1"/>
    <col min="14092" max="14092" width="3.25" style="48" customWidth="1"/>
    <col min="14093" max="14093" width="8.375" style="48" customWidth="1"/>
    <col min="14094" max="14336" width="9" style="48"/>
    <col min="14337" max="14337" width="4.625" style="48" customWidth="1"/>
    <col min="14338" max="14338" width="4" style="48" customWidth="1"/>
    <col min="14339" max="14339" width="9.375" style="48" customWidth="1"/>
    <col min="14340" max="14340" width="18.75" style="48" customWidth="1"/>
    <col min="14341" max="14341" width="7.25" style="48" customWidth="1"/>
    <col min="14342" max="14342" width="6.75" style="48" customWidth="1"/>
    <col min="14343" max="14343" width="7.125" style="48" customWidth="1"/>
    <col min="14344" max="14346" width="6.25" style="48" customWidth="1"/>
    <col min="14347" max="14347" width="8.125" style="48" customWidth="1"/>
    <col min="14348" max="14348" width="3.25" style="48" customWidth="1"/>
    <col min="14349" max="14349" width="8.375" style="48" customWidth="1"/>
    <col min="14350" max="14592" width="9" style="48"/>
    <col min="14593" max="14593" width="4.625" style="48" customWidth="1"/>
    <col min="14594" max="14594" width="4" style="48" customWidth="1"/>
    <col min="14595" max="14595" width="9.375" style="48" customWidth="1"/>
    <col min="14596" max="14596" width="18.75" style="48" customWidth="1"/>
    <col min="14597" max="14597" width="7.25" style="48" customWidth="1"/>
    <col min="14598" max="14598" width="6.75" style="48" customWidth="1"/>
    <col min="14599" max="14599" width="7.125" style="48" customWidth="1"/>
    <col min="14600" max="14602" width="6.25" style="48" customWidth="1"/>
    <col min="14603" max="14603" width="8.125" style="48" customWidth="1"/>
    <col min="14604" max="14604" width="3.25" style="48" customWidth="1"/>
    <col min="14605" max="14605" width="8.375" style="48" customWidth="1"/>
    <col min="14606" max="14848" width="9" style="48"/>
    <col min="14849" max="14849" width="4.625" style="48" customWidth="1"/>
    <col min="14850" max="14850" width="4" style="48" customWidth="1"/>
    <col min="14851" max="14851" width="9.375" style="48" customWidth="1"/>
    <col min="14852" max="14852" width="18.75" style="48" customWidth="1"/>
    <col min="14853" max="14853" width="7.25" style="48" customWidth="1"/>
    <col min="14854" max="14854" width="6.75" style="48" customWidth="1"/>
    <col min="14855" max="14855" width="7.125" style="48" customWidth="1"/>
    <col min="14856" max="14858" width="6.25" style="48" customWidth="1"/>
    <col min="14859" max="14859" width="8.125" style="48" customWidth="1"/>
    <col min="14860" max="14860" width="3.25" style="48" customWidth="1"/>
    <col min="14861" max="14861" width="8.375" style="48" customWidth="1"/>
    <col min="14862" max="15104" width="9" style="48"/>
    <col min="15105" max="15105" width="4.625" style="48" customWidth="1"/>
    <col min="15106" max="15106" width="4" style="48" customWidth="1"/>
    <col min="15107" max="15107" width="9.375" style="48" customWidth="1"/>
    <col min="15108" max="15108" width="18.75" style="48" customWidth="1"/>
    <col min="15109" max="15109" width="7.25" style="48" customWidth="1"/>
    <col min="15110" max="15110" width="6.75" style="48" customWidth="1"/>
    <col min="15111" max="15111" width="7.125" style="48" customWidth="1"/>
    <col min="15112" max="15114" width="6.25" style="48" customWidth="1"/>
    <col min="15115" max="15115" width="8.125" style="48" customWidth="1"/>
    <col min="15116" max="15116" width="3.25" style="48" customWidth="1"/>
    <col min="15117" max="15117" width="8.375" style="48" customWidth="1"/>
    <col min="15118" max="15360" width="9" style="48"/>
    <col min="15361" max="15361" width="4.625" style="48" customWidth="1"/>
    <col min="15362" max="15362" width="4" style="48" customWidth="1"/>
    <col min="15363" max="15363" width="9.375" style="48" customWidth="1"/>
    <col min="15364" max="15364" width="18.75" style="48" customWidth="1"/>
    <col min="15365" max="15365" width="7.25" style="48" customWidth="1"/>
    <col min="15366" max="15366" width="6.75" style="48" customWidth="1"/>
    <col min="15367" max="15367" width="7.125" style="48" customWidth="1"/>
    <col min="15368" max="15370" width="6.25" style="48" customWidth="1"/>
    <col min="15371" max="15371" width="8.125" style="48" customWidth="1"/>
    <col min="15372" max="15372" width="3.25" style="48" customWidth="1"/>
    <col min="15373" max="15373" width="8.375" style="48" customWidth="1"/>
    <col min="15374" max="15616" width="9" style="48"/>
    <col min="15617" max="15617" width="4.625" style="48" customWidth="1"/>
    <col min="15618" max="15618" width="4" style="48" customWidth="1"/>
    <col min="15619" max="15619" width="9.375" style="48" customWidth="1"/>
    <col min="15620" max="15620" width="18.75" style="48" customWidth="1"/>
    <col min="15621" max="15621" width="7.25" style="48" customWidth="1"/>
    <col min="15622" max="15622" width="6.75" style="48" customWidth="1"/>
    <col min="15623" max="15623" width="7.125" style="48" customWidth="1"/>
    <col min="15624" max="15626" width="6.25" style="48" customWidth="1"/>
    <col min="15627" max="15627" width="8.125" style="48" customWidth="1"/>
    <col min="15628" max="15628" width="3.25" style="48" customWidth="1"/>
    <col min="15629" max="15629" width="8.375" style="48" customWidth="1"/>
    <col min="15630" max="15872" width="9" style="48"/>
    <col min="15873" max="15873" width="4.625" style="48" customWidth="1"/>
    <col min="15874" max="15874" width="4" style="48" customWidth="1"/>
    <col min="15875" max="15875" width="9.375" style="48" customWidth="1"/>
    <col min="15876" max="15876" width="18.75" style="48" customWidth="1"/>
    <col min="15877" max="15877" width="7.25" style="48" customWidth="1"/>
    <col min="15878" max="15878" width="6.75" style="48" customWidth="1"/>
    <col min="15879" max="15879" width="7.125" style="48" customWidth="1"/>
    <col min="15880" max="15882" width="6.25" style="48" customWidth="1"/>
    <col min="15883" max="15883" width="8.125" style="48" customWidth="1"/>
    <col min="15884" max="15884" width="3.25" style="48" customWidth="1"/>
    <col min="15885" max="15885" width="8.375" style="48" customWidth="1"/>
    <col min="15886" max="16128" width="9" style="48"/>
    <col min="16129" max="16129" width="4.625" style="48" customWidth="1"/>
    <col min="16130" max="16130" width="4" style="48" customWidth="1"/>
    <col min="16131" max="16131" width="9.375" style="48" customWidth="1"/>
    <col min="16132" max="16132" width="18.75" style="48" customWidth="1"/>
    <col min="16133" max="16133" width="7.25" style="48" customWidth="1"/>
    <col min="16134" max="16134" width="6.75" style="48" customWidth="1"/>
    <col min="16135" max="16135" width="7.125" style="48" customWidth="1"/>
    <col min="16136" max="16138" width="6.25" style="48" customWidth="1"/>
    <col min="16139" max="16139" width="8.125" style="48" customWidth="1"/>
    <col min="16140" max="16140" width="3.25" style="48" customWidth="1"/>
    <col min="16141" max="16141" width="8.375" style="48" customWidth="1"/>
    <col min="16142" max="16384" width="9" style="48"/>
  </cols>
  <sheetData>
    <row r="1" spans="1:21" ht="20.100000000000001" customHeight="1">
      <c r="A1" s="274"/>
      <c r="B1" s="274"/>
      <c r="C1" s="274"/>
      <c r="D1" s="274"/>
      <c r="E1" s="274"/>
      <c r="F1" s="274"/>
      <c r="G1" s="274"/>
      <c r="H1" s="274"/>
      <c r="I1" s="274"/>
      <c r="J1" s="274"/>
      <c r="K1" s="274"/>
      <c r="L1" s="274"/>
      <c r="M1" s="11" t="s">
        <v>85</v>
      </c>
      <c r="U1" s="48" t="s">
        <v>30</v>
      </c>
    </row>
    <row r="2" spans="1:21" ht="20.100000000000001" customHeight="1">
      <c r="A2" s="23"/>
      <c r="B2" s="23"/>
      <c r="C2" s="23"/>
      <c r="D2" s="23"/>
      <c r="E2" s="23"/>
      <c r="F2" s="23"/>
      <c r="G2" s="23"/>
      <c r="H2" s="23"/>
      <c r="I2" s="23"/>
      <c r="J2" s="765" t="s">
        <v>214</v>
      </c>
      <c r="K2" s="765"/>
      <c r="L2" s="765"/>
      <c r="M2" s="765"/>
    </row>
    <row r="3" spans="1:21" ht="20.100000000000001" customHeight="1">
      <c r="A3" s="281" t="s">
        <v>0</v>
      </c>
      <c r="B3" s="281"/>
      <c r="C3" s="23"/>
      <c r="D3" s="23"/>
      <c r="E3" s="23"/>
      <c r="F3" s="23"/>
      <c r="G3" s="23"/>
      <c r="H3" s="23"/>
      <c r="I3" s="23"/>
      <c r="J3" s="23"/>
      <c r="K3" s="23"/>
      <c r="L3" s="23"/>
      <c r="M3" s="23"/>
    </row>
    <row r="4" spans="1:21" ht="20.100000000000001" customHeight="1">
      <c r="A4" s="23"/>
      <c r="B4" s="23"/>
      <c r="C4" s="23"/>
      <c r="D4" s="23"/>
      <c r="E4" s="23"/>
      <c r="F4" s="109" t="s">
        <v>1</v>
      </c>
      <c r="G4" s="281" t="s">
        <v>16</v>
      </c>
      <c r="H4" s="766"/>
      <c r="I4" s="766"/>
      <c r="J4" s="766"/>
      <c r="K4" s="766"/>
      <c r="L4" s="766"/>
      <c r="M4" s="766"/>
      <c r="N4" s="274"/>
      <c r="O4" s="274"/>
    </row>
    <row r="5" spans="1:21" ht="20.100000000000001" customHeight="1">
      <c r="A5" s="23"/>
      <c r="B5" s="23"/>
      <c r="C5" s="23"/>
      <c r="D5" s="23"/>
      <c r="E5" s="23"/>
      <c r="G5" s="281" t="s">
        <v>17</v>
      </c>
      <c r="H5" s="766"/>
      <c r="I5" s="766"/>
      <c r="J5" s="766"/>
      <c r="K5" s="766"/>
      <c r="L5" s="766"/>
      <c r="M5" s="766"/>
      <c r="N5" s="274"/>
      <c r="O5" s="274"/>
    </row>
    <row r="6" spans="1:21" ht="36.75" customHeight="1">
      <c r="A6" s="23"/>
      <c r="B6" s="23"/>
      <c r="C6" s="23"/>
      <c r="D6" s="23"/>
      <c r="E6" s="23"/>
      <c r="G6" s="767" t="s">
        <v>18</v>
      </c>
      <c r="H6" s="767"/>
      <c r="I6" s="757"/>
      <c r="J6" s="757"/>
      <c r="K6" s="757"/>
      <c r="L6" s="757"/>
      <c r="M6" s="23" t="s">
        <v>36</v>
      </c>
    </row>
    <row r="7" spans="1:21" ht="20.100000000000001" customHeight="1">
      <c r="A7" s="768" t="s">
        <v>14</v>
      </c>
      <c r="B7" s="768"/>
      <c r="C7" s="768"/>
      <c r="D7" s="768"/>
      <c r="E7" s="768"/>
      <c r="F7" s="768"/>
      <c r="G7" s="768"/>
      <c r="H7" s="768"/>
      <c r="I7" s="768"/>
      <c r="J7" s="768"/>
      <c r="K7" s="768"/>
      <c r="L7" s="768"/>
      <c r="M7" s="768"/>
    </row>
    <row r="8" spans="1:21" ht="20.100000000000001" customHeight="1">
      <c r="A8" s="23"/>
      <c r="B8" s="23"/>
      <c r="C8" s="23"/>
      <c r="D8" s="23"/>
      <c r="E8" s="23"/>
      <c r="F8" s="23"/>
      <c r="G8" s="23"/>
      <c r="H8" s="23"/>
      <c r="I8" s="23"/>
      <c r="J8" s="23"/>
      <c r="K8" s="23"/>
      <c r="L8" s="23"/>
      <c r="M8" s="109"/>
    </row>
    <row r="9" spans="1:21" ht="20.100000000000001" customHeight="1">
      <c r="A9" s="769" t="s">
        <v>244</v>
      </c>
      <c r="B9" s="769"/>
      <c r="C9" s="770"/>
      <c r="D9" s="770"/>
      <c r="E9" s="770"/>
      <c r="F9" s="770"/>
      <c r="G9" s="770"/>
      <c r="H9" s="770"/>
      <c r="I9" s="770"/>
      <c r="J9" s="770"/>
      <c r="K9" s="770"/>
      <c r="L9" s="770"/>
      <c r="M9" s="770"/>
    </row>
    <row r="10" spans="1:21" ht="12.75" customHeight="1">
      <c r="A10" s="770"/>
      <c r="B10" s="770"/>
      <c r="C10" s="770"/>
      <c r="D10" s="770"/>
      <c r="E10" s="770"/>
      <c r="F10" s="770"/>
      <c r="G10" s="770"/>
      <c r="H10" s="770"/>
      <c r="I10" s="770"/>
      <c r="J10" s="770"/>
      <c r="K10" s="770"/>
      <c r="L10" s="770"/>
      <c r="M10" s="770"/>
    </row>
    <row r="11" spans="1:21" ht="20.100000000000001" customHeight="1">
      <c r="A11" s="771"/>
      <c r="B11" s="771"/>
      <c r="C11" s="771"/>
      <c r="D11" s="771"/>
      <c r="E11" s="771"/>
      <c r="F11" s="771"/>
      <c r="G11" s="771"/>
      <c r="H11" s="771"/>
      <c r="I11" s="771"/>
      <c r="J11" s="771"/>
      <c r="K11" s="771"/>
      <c r="L11" s="771"/>
      <c r="M11" s="771"/>
    </row>
    <row r="12" spans="1:21" ht="20.100000000000001" customHeight="1" thickBot="1">
      <c r="A12" s="17" t="s">
        <v>37</v>
      </c>
      <c r="C12" s="17"/>
      <c r="F12" s="17"/>
      <c r="G12" s="17"/>
      <c r="H12" s="17"/>
      <c r="I12" s="17"/>
      <c r="J12" s="17"/>
    </row>
    <row r="13" spans="1:21" ht="20.100000000000001" customHeight="1" thickBot="1">
      <c r="A13" s="772" t="s">
        <v>38</v>
      </c>
      <c r="B13" s="773"/>
      <c r="C13" s="773"/>
      <c r="D13" s="774"/>
      <c r="E13" s="772" t="s">
        <v>39</v>
      </c>
      <c r="F13" s="773"/>
      <c r="G13" s="773"/>
      <c r="H13" s="773"/>
      <c r="I13" s="773"/>
      <c r="J13" s="773"/>
      <c r="K13" s="774"/>
      <c r="L13" s="775" t="s">
        <v>40</v>
      </c>
      <c r="M13" s="776"/>
    </row>
    <row r="14" spans="1:21" ht="20.100000000000001" customHeight="1">
      <c r="A14" s="762" t="s">
        <v>164</v>
      </c>
      <c r="B14" s="762"/>
      <c r="C14" s="762"/>
      <c r="D14" s="762"/>
      <c r="E14" s="763" t="s">
        <v>69</v>
      </c>
      <c r="F14" s="763"/>
      <c r="G14" s="763"/>
      <c r="H14" s="763"/>
      <c r="I14" s="763"/>
      <c r="J14" s="763"/>
      <c r="K14" s="763"/>
      <c r="L14" s="764"/>
      <c r="M14" s="764"/>
    </row>
    <row r="15" spans="1:21" ht="19.899999999999999" customHeight="1">
      <c r="A15" s="780" t="s">
        <v>136</v>
      </c>
      <c r="B15" s="780"/>
      <c r="C15" s="780"/>
      <c r="D15" s="780"/>
      <c r="E15" s="781" t="s">
        <v>42</v>
      </c>
      <c r="F15" s="781"/>
      <c r="G15" s="781"/>
      <c r="H15" s="781"/>
      <c r="I15" s="781"/>
      <c r="J15" s="781"/>
      <c r="K15" s="781"/>
      <c r="L15" s="764"/>
      <c r="M15" s="764"/>
    </row>
    <row r="16" spans="1:21" ht="20.100000000000001" customHeight="1">
      <c r="A16" s="780" t="s">
        <v>166</v>
      </c>
      <c r="B16" s="780"/>
      <c r="C16" s="780"/>
      <c r="D16" s="780"/>
      <c r="E16" s="781" t="s">
        <v>44</v>
      </c>
      <c r="F16" s="781"/>
      <c r="G16" s="781"/>
      <c r="H16" s="781"/>
      <c r="I16" s="781"/>
      <c r="J16" s="781"/>
      <c r="K16" s="781"/>
      <c r="L16" s="749"/>
      <c r="M16" s="779"/>
    </row>
    <row r="17" spans="1:13" ht="20.100000000000001" customHeight="1">
      <c r="A17" s="777" t="s">
        <v>167</v>
      </c>
      <c r="B17" s="777"/>
      <c r="C17" s="777"/>
      <c r="D17" s="777"/>
      <c r="E17" s="778" t="s">
        <v>168</v>
      </c>
      <c r="F17" s="778"/>
      <c r="G17" s="778"/>
      <c r="H17" s="778"/>
      <c r="I17" s="778"/>
      <c r="J17" s="778"/>
      <c r="K17" s="778"/>
      <c r="L17" s="749"/>
      <c r="M17" s="779"/>
    </row>
    <row r="18" spans="1:13" ht="39.950000000000003" customHeight="1">
      <c r="A18" s="780" t="s">
        <v>227</v>
      </c>
      <c r="B18" s="777"/>
      <c r="C18" s="777"/>
      <c r="D18" s="777"/>
      <c r="E18" s="783" t="s">
        <v>228</v>
      </c>
      <c r="F18" s="784"/>
      <c r="G18" s="784"/>
      <c r="H18" s="784"/>
      <c r="I18" s="784"/>
      <c r="J18" s="784"/>
      <c r="K18" s="785"/>
      <c r="L18" s="749"/>
      <c r="M18" s="779"/>
    </row>
    <row r="19" spans="1:13" ht="39.950000000000003" customHeight="1">
      <c r="A19" s="783" t="s">
        <v>225</v>
      </c>
      <c r="B19" s="784"/>
      <c r="C19" s="784"/>
      <c r="D19" s="785"/>
      <c r="E19" s="783" t="s">
        <v>248</v>
      </c>
      <c r="F19" s="784"/>
      <c r="G19" s="784"/>
      <c r="H19" s="784"/>
      <c r="I19" s="784"/>
      <c r="J19" s="784"/>
      <c r="K19" s="785"/>
      <c r="L19" s="749"/>
      <c r="M19" s="779"/>
    </row>
    <row r="20" spans="1:13" ht="39.950000000000003" customHeight="1">
      <c r="A20" s="783" t="s">
        <v>226</v>
      </c>
      <c r="B20" s="784"/>
      <c r="C20" s="784"/>
      <c r="D20" s="785"/>
      <c r="E20" s="783" t="s">
        <v>158</v>
      </c>
      <c r="F20" s="784"/>
      <c r="G20" s="784"/>
      <c r="H20" s="784"/>
      <c r="I20" s="784"/>
      <c r="J20" s="784"/>
      <c r="K20" s="785"/>
      <c r="L20" s="749"/>
      <c r="M20" s="779"/>
    </row>
    <row r="21" spans="1:13" ht="20.100000000000001" customHeight="1">
      <c r="A21" s="777" t="s">
        <v>271</v>
      </c>
      <c r="B21" s="777"/>
      <c r="C21" s="777"/>
      <c r="D21" s="777"/>
      <c r="E21" s="778" t="s">
        <v>78</v>
      </c>
      <c r="F21" s="778"/>
      <c r="G21" s="778"/>
      <c r="H21" s="778"/>
      <c r="I21" s="778"/>
      <c r="J21" s="778"/>
      <c r="K21" s="778"/>
      <c r="L21" s="749"/>
      <c r="M21" s="779"/>
    </row>
    <row r="22" spans="1:13" ht="17.100000000000001" customHeight="1">
      <c r="A22" s="786" t="s">
        <v>170</v>
      </c>
      <c r="B22" s="786"/>
      <c r="C22" s="786"/>
      <c r="D22" s="786"/>
      <c r="E22" s="786"/>
      <c r="F22" s="786"/>
      <c r="G22" s="786"/>
      <c r="H22" s="786"/>
      <c r="I22" s="786"/>
      <c r="J22" s="786"/>
      <c r="K22" s="786"/>
      <c r="L22" s="786"/>
      <c r="M22" s="786"/>
    </row>
    <row r="23" spans="1:13" ht="17.100000000000001" customHeight="1">
      <c r="A23" s="263" t="s">
        <v>70</v>
      </c>
      <c r="B23" s="263"/>
      <c r="C23" s="263"/>
      <c r="D23" s="263"/>
      <c r="E23" s="263"/>
      <c r="F23" s="263"/>
      <c r="G23" s="263"/>
      <c r="H23" s="263"/>
      <c r="I23" s="263"/>
      <c r="J23" s="263"/>
      <c r="K23" s="263"/>
      <c r="L23" s="263"/>
      <c r="M23" s="263"/>
    </row>
    <row r="24" spans="1:13" ht="17.100000000000001" customHeight="1">
      <c r="A24" s="263"/>
      <c r="B24" s="263"/>
      <c r="C24" s="263"/>
      <c r="D24" s="263"/>
      <c r="E24" s="263"/>
      <c r="F24" s="263"/>
      <c r="G24" s="263"/>
      <c r="H24" s="263"/>
      <c r="I24" s="263"/>
      <c r="J24" s="263"/>
      <c r="K24" s="263"/>
      <c r="L24" s="263"/>
      <c r="M24" s="263"/>
    </row>
    <row r="25" spans="1:13" ht="40.5" customHeight="1">
      <c r="A25" s="787" t="s">
        <v>171</v>
      </c>
      <c r="B25" s="787"/>
      <c r="C25" s="787"/>
      <c r="D25" s="787"/>
      <c r="E25" s="787"/>
      <c r="F25" s="787"/>
      <c r="G25" s="787"/>
      <c r="H25" s="787"/>
      <c r="I25" s="787"/>
      <c r="J25" s="787"/>
      <c r="K25" s="787"/>
      <c r="L25" s="787"/>
      <c r="M25" s="787"/>
    </row>
    <row r="26" spans="1:13" ht="102" customHeight="1">
      <c r="A26" s="787" t="s">
        <v>270</v>
      </c>
      <c r="B26" s="787"/>
      <c r="C26" s="787"/>
      <c r="D26" s="787"/>
      <c r="E26" s="787"/>
      <c r="F26" s="787"/>
      <c r="G26" s="787"/>
      <c r="H26" s="787"/>
      <c r="I26" s="787"/>
      <c r="J26" s="787"/>
      <c r="K26" s="787"/>
      <c r="L26" s="787"/>
      <c r="M26" s="787"/>
    </row>
    <row r="27" spans="1:13" ht="107.45" customHeight="1">
      <c r="A27" s="787" t="s">
        <v>246</v>
      </c>
      <c r="B27" s="787"/>
      <c r="C27" s="782"/>
      <c r="D27" s="782"/>
      <c r="E27" s="782"/>
      <c r="F27" s="782"/>
      <c r="G27" s="782"/>
      <c r="H27" s="782"/>
      <c r="I27" s="782"/>
      <c r="J27" s="782"/>
      <c r="K27" s="782"/>
      <c r="L27" s="782"/>
      <c r="M27" s="782"/>
    </row>
    <row r="28" spans="1:13" ht="103.15" customHeight="1">
      <c r="A28" s="787" t="s">
        <v>247</v>
      </c>
      <c r="B28" s="782"/>
      <c r="C28" s="782"/>
      <c r="D28" s="782"/>
      <c r="E28" s="782"/>
      <c r="F28" s="782"/>
      <c r="G28" s="782"/>
      <c r="H28" s="782"/>
      <c r="I28" s="782"/>
      <c r="J28" s="782"/>
      <c r="K28" s="782"/>
      <c r="L28" s="782"/>
      <c r="M28" s="782"/>
    </row>
    <row r="29" spans="1:13" ht="17.100000000000001" customHeight="1">
      <c r="A29" s="782"/>
      <c r="B29" s="782"/>
      <c r="C29" s="782"/>
      <c r="D29" s="782"/>
      <c r="E29" s="782"/>
      <c r="F29" s="782"/>
      <c r="G29" s="782"/>
      <c r="H29" s="782"/>
      <c r="I29" s="782"/>
      <c r="J29" s="782"/>
      <c r="K29" s="782"/>
      <c r="L29" s="782"/>
      <c r="M29" s="782"/>
    </row>
    <row r="30" spans="1:13" ht="17.100000000000001" customHeight="1">
      <c r="A30" s="782"/>
      <c r="B30" s="782"/>
      <c r="C30" s="782"/>
      <c r="D30" s="782"/>
      <c r="E30" s="782"/>
      <c r="F30" s="782"/>
      <c r="G30" s="782"/>
      <c r="H30" s="782"/>
      <c r="I30" s="782"/>
      <c r="J30" s="782"/>
      <c r="K30" s="782"/>
      <c r="L30" s="782"/>
      <c r="M30" s="782"/>
    </row>
  </sheetData>
  <sheetProtection password="F3DD" sheet="1" objects="1" scenarios="1"/>
  <mergeCells count="42">
    <mergeCell ref="A18:D18"/>
    <mergeCell ref="E18:K18"/>
    <mergeCell ref="L18:M18"/>
    <mergeCell ref="A27:M27"/>
    <mergeCell ref="A28:M28"/>
    <mergeCell ref="A29:M29"/>
    <mergeCell ref="A30:M30"/>
    <mergeCell ref="A19:D19"/>
    <mergeCell ref="E19:K19"/>
    <mergeCell ref="L19:M19"/>
    <mergeCell ref="A20:D20"/>
    <mergeCell ref="E20:K20"/>
    <mergeCell ref="L20:M20"/>
    <mergeCell ref="A21:D21"/>
    <mergeCell ref="E21:K21"/>
    <mergeCell ref="L21:M21"/>
    <mergeCell ref="A22:M22"/>
    <mergeCell ref="A25:M25"/>
    <mergeCell ref="A26:M26"/>
    <mergeCell ref="A17:D17"/>
    <mergeCell ref="E17:K17"/>
    <mergeCell ref="L17:M17"/>
    <mergeCell ref="A15:D15"/>
    <mergeCell ref="E15:K15"/>
    <mergeCell ref="L15:M15"/>
    <mergeCell ref="A16:D16"/>
    <mergeCell ref="E16:K16"/>
    <mergeCell ref="L16:M16"/>
    <mergeCell ref="A14:D14"/>
    <mergeCell ref="E14:K14"/>
    <mergeCell ref="L14:M14"/>
    <mergeCell ref="J2:M2"/>
    <mergeCell ref="H4:M4"/>
    <mergeCell ref="H5:M5"/>
    <mergeCell ref="G6:H6"/>
    <mergeCell ref="I6:L6"/>
    <mergeCell ref="A7:M7"/>
    <mergeCell ref="A9:M10"/>
    <mergeCell ref="A11:M11"/>
    <mergeCell ref="A13:D13"/>
    <mergeCell ref="E13:K13"/>
    <mergeCell ref="L13:M13"/>
  </mergeCells>
  <phoneticPr fontId="3"/>
  <dataValidations count="1">
    <dataValidation type="list" allowBlank="1" showInputMessage="1" showErrorMessage="1" sqref="L14:M21">
      <formula1>"○"</formula1>
    </dataValidation>
  </dataValidations>
  <pageMargins left="0.7" right="0.7" top="0.75" bottom="0.75" header="0.3" footer="0.3"/>
  <pageSetup paperSize="9" scale="86"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12"/>
  <sheetViews>
    <sheetView showWhiteSpace="0" view="pageBreakPreview" topLeftCell="A31" zoomScale="70" zoomScaleNormal="100" zoomScaleSheetLayoutView="70" workbookViewId="0">
      <selection activeCell="J79" sqref="J79"/>
    </sheetView>
  </sheetViews>
  <sheetFormatPr defaultColWidth="9" defaultRowHeight="13.5"/>
  <cols>
    <col min="1" max="1" width="2.375" style="23" customWidth="1"/>
    <col min="2" max="2" width="8.25" style="48" customWidth="1"/>
    <col min="3" max="3" width="14.625" style="48" customWidth="1"/>
    <col min="4" max="4" width="8.875" style="48" customWidth="1"/>
    <col min="5" max="5" width="2.875" style="48" customWidth="1"/>
    <col min="6" max="6" width="6.625" style="118" customWidth="1"/>
    <col min="7" max="7" width="4.75" style="118" customWidth="1"/>
    <col min="8" max="9" width="3.625" style="118" customWidth="1"/>
    <col min="10" max="10" width="4.5" style="118" customWidth="1"/>
    <col min="11" max="11" width="6.625" style="118" customWidth="1"/>
    <col min="12" max="12" width="5.5" style="118" customWidth="1"/>
    <col min="13" max="13" width="6.625" style="10" customWidth="1"/>
    <col min="14" max="14" width="5.5" style="10" customWidth="1"/>
    <col min="15" max="15" width="6.625" style="23" customWidth="1"/>
    <col min="16" max="16" width="5.375" style="23" customWidth="1"/>
    <col min="17" max="17" width="6.625" style="23" customWidth="1"/>
    <col min="18" max="18" width="5.375" style="23" customWidth="1"/>
    <col min="19" max="19" width="3.25" style="10" customWidth="1"/>
    <col min="20" max="20" width="14.75" style="48" customWidth="1"/>
    <col min="21" max="21" width="6.625" style="48" customWidth="1"/>
    <col min="22" max="22" width="2.625" style="48" customWidth="1"/>
    <col min="23" max="23" width="12.5" style="48" customWidth="1"/>
    <col min="24" max="16384" width="9" style="48"/>
  </cols>
  <sheetData>
    <row r="1" spans="1:26" ht="18" customHeight="1">
      <c r="B1" s="117"/>
      <c r="C1" s="117"/>
      <c r="D1" s="117"/>
      <c r="E1" s="117"/>
      <c r="U1" s="11" t="s">
        <v>86</v>
      </c>
      <c r="Z1" s="48" t="s">
        <v>96</v>
      </c>
    </row>
    <row r="2" spans="1:26" ht="18" customHeight="1">
      <c r="A2" s="13" t="s">
        <v>0</v>
      </c>
      <c r="B2" s="23"/>
      <c r="C2" s="23"/>
      <c r="D2" s="23"/>
      <c r="E2" s="23"/>
      <c r="O2" s="788" t="s">
        <v>90</v>
      </c>
      <c r="P2" s="788"/>
      <c r="Q2" s="789"/>
      <c r="R2" s="789"/>
      <c r="S2" s="789"/>
      <c r="T2" s="789"/>
      <c r="U2" s="23"/>
      <c r="V2" s="23"/>
      <c r="Y2" s="119"/>
    </row>
    <row r="3" spans="1:26" ht="18" customHeight="1">
      <c r="B3" s="23"/>
      <c r="C3" s="23"/>
      <c r="D3" s="23"/>
      <c r="E3" s="23"/>
      <c r="K3" s="14" t="s">
        <v>1</v>
      </c>
      <c r="L3" s="14"/>
      <c r="M3" s="15" t="s">
        <v>2</v>
      </c>
      <c r="N3" s="15"/>
      <c r="O3" s="790"/>
      <c r="P3" s="790"/>
      <c r="Q3" s="790"/>
      <c r="R3" s="790"/>
      <c r="S3" s="790"/>
      <c r="T3" s="790"/>
    </row>
    <row r="4" spans="1:26" ht="18" customHeight="1">
      <c r="B4" s="23"/>
      <c r="C4" s="23"/>
      <c r="D4" s="23"/>
      <c r="E4" s="23"/>
      <c r="K4" s="10"/>
      <c r="L4" s="10"/>
      <c r="M4" s="16" t="s">
        <v>3</v>
      </c>
      <c r="N4" s="16"/>
      <c r="O4" s="791"/>
      <c r="P4" s="791"/>
      <c r="Q4" s="791"/>
      <c r="R4" s="791"/>
      <c r="S4" s="791"/>
      <c r="T4" s="791"/>
    </row>
    <row r="5" spans="1:26" ht="18" customHeight="1">
      <c r="B5" s="23"/>
      <c r="C5" s="23"/>
      <c r="D5" s="23"/>
      <c r="E5" s="23"/>
      <c r="K5" s="10"/>
      <c r="L5" s="10"/>
      <c r="M5" s="15" t="s">
        <v>97</v>
      </c>
      <c r="N5" s="15"/>
      <c r="O5" s="791"/>
      <c r="P5" s="791"/>
      <c r="Q5" s="791"/>
      <c r="R5" s="791"/>
      <c r="S5" s="791"/>
      <c r="T5" s="791"/>
    </row>
    <row r="6" spans="1:26" ht="18" customHeight="1">
      <c r="A6" s="659" t="s">
        <v>43</v>
      </c>
      <c r="B6" s="659"/>
      <c r="C6" s="659"/>
      <c r="D6" s="659"/>
      <c r="E6" s="659"/>
      <c r="F6" s="659"/>
      <c r="G6" s="659"/>
      <c r="H6" s="659"/>
      <c r="I6" s="659"/>
      <c r="J6" s="659"/>
      <c r="K6" s="659"/>
      <c r="L6" s="659"/>
      <c r="M6" s="659"/>
      <c r="N6" s="659"/>
      <c r="O6" s="659"/>
      <c r="P6" s="659"/>
      <c r="Q6" s="659"/>
      <c r="R6" s="659"/>
      <c r="S6" s="659"/>
      <c r="T6" s="659"/>
    </row>
    <row r="7" spans="1:26" ht="39.75" customHeight="1">
      <c r="A7" s="17"/>
      <c r="B7" s="660" t="s">
        <v>175</v>
      </c>
      <c r="C7" s="661"/>
      <c r="D7" s="6">
        <v>8</v>
      </c>
      <c r="E7" s="18" t="s">
        <v>4</v>
      </c>
      <c r="F7" s="662" t="s">
        <v>98</v>
      </c>
      <c r="G7" s="662"/>
      <c r="H7" s="662"/>
      <c r="I7" s="662"/>
      <c r="J7" s="662"/>
      <c r="K7" s="662"/>
      <c r="L7" s="662"/>
      <c r="M7" s="662"/>
      <c r="N7" s="662"/>
      <c r="O7" s="662"/>
      <c r="P7" s="662"/>
      <c r="Q7" s="662"/>
      <c r="R7" s="662"/>
      <c r="S7" s="662"/>
      <c r="T7" s="662"/>
    </row>
    <row r="8" spans="1:26" ht="17.25" customHeight="1">
      <c r="A8" s="349" t="s">
        <v>5</v>
      </c>
      <c r="B8" s="350"/>
      <c r="C8" s="350"/>
      <c r="D8" s="350"/>
      <c r="E8" s="350"/>
      <c r="F8" s="350"/>
      <c r="G8" s="350"/>
      <c r="H8" s="350"/>
      <c r="I8" s="350"/>
      <c r="J8" s="350"/>
      <c r="K8" s="350"/>
      <c r="L8" s="350"/>
      <c r="M8" s="350"/>
      <c r="N8" s="350"/>
      <c r="O8" s="350"/>
      <c r="P8" s="350"/>
      <c r="Q8" s="350"/>
      <c r="R8" s="350"/>
      <c r="S8" s="350"/>
      <c r="T8" s="350"/>
    </row>
    <row r="10" spans="1:26" s="123" customFormat="1" ht="26.45" customHeight="1">
      <c r="A10" s="120"/>
      <c r="B10" s="49"/>
      <c r="C10" s="49"/>
      <c r="D10" s="49"/>
      <c r="E10" s="20"/>
      <c r="F10" s="20"/>
      <c r="G10" s="20"/>
      <c r="H10" s="20"/>
      <c r="I10" s="20"/>
      <c r="J10" s="21"/>
      <c r="K10" s="21"/>
      <c r="L10" s="21"/>
      <c r="M10" s="202"/>
      <c r="N10" s="646" t="s">
        <v>218</v>
      </c>
      <c r="O10" s="647"/>
      <c r="P10" s="647"/>
      <c r="Q10" s="647"/>
      <c r="R10" s="647"/>
      <c r="S10" s="647"/>
      <c r="T10" s="189" t="b">
        <v>0</v>
      </c>
      <c r="U10" s="22"/>
      <c r="V10" s="22"/>
      <c r="W10" s="22"/>
      <c r="X10" s="22"/>
      <c r="Y10" s="122"/>
    </row>
    <row r="11" spans="1:26">
      <c r="A11" s="23">
        <v>1</v>
      </c>
      <c r="B11" s="48" t="s">
        <v>73</v>
      </c>
    </row>
    <row r="12" spans="1:26" ht="9.75" customHeight="1"/>
    <row r="13" spans="1:26" ht="15.75" customHeight="1">
      <c r="K13" s="124"/>
      <c r="L13" s="124"/>
      <c r="Q13" s="125"/>
      <c r="R13" s="125"/>
      <c r="S13" s="24"/>
      <c r="T13" s="126"/>
    </row>
    <row r="14" spans="1:26" ht="23.25" customHeight="1">
      <c r="B14" s="333" t="s">
        <v>72</v>
      </c>
      <c r="C14" s="335"/>
      <c r="D14" s="795"/>
      <c r="E14" s="796"/>
      <c r="F14" s="62" t="s">
        <v>99</v>
      </c>
      <c r="G14" s="795"/>
      <c r="H14" s="797"/>
      <c r="I14" s="797"/>
      <c r="J14" s="796"/>
      <c r="K14" s="359" t="s">
        <v>7</v>
      </c>
      <c r="L14" s="360"/>
      <c r="M14" s="360"/>
      <c r="N14" s="361"/>
      <c r="O14" s="792"/>
      <c r="P14" s="793"/>
      <c r="Q14" s="793"/>
      <c r="R14" s="794"/>
      <c r="S14" s="25" t="s">
        <v>100</v>
      </c>
      <c r="T14" s="798"/>
      <c r="U14" s="799"/>
    </row>
    <row r="15" spans="1:26" ht="23.25" customHeight="1">
      <c r="B15" s="333" t="s">
        <v>65</v>
      </c>
      <c r="C15" s="335"/>
      <c r="D15" s="663"/>
      <c r="E15" s="664"/>
      <c r="F15" s="664"/>
      <c r="G15" s="664"/>
      <c r="H15" s="664"/>
      <c r="I15" s="664"/>
      <c r="J15" s="664"/>
      <c r="K15" s="665"/>
      <c r="L15" s="665"/>
      <c r="M15" s="665"/>
      <c r="N15" s="665"/>
      <c r="O15" s="665"/>
      <c r="P15" s="665"/>
      <c r="Q15" s="665"/>
      <c r="R15" s="665"/>
      <c r="S15" s="665"/>
      <c r="T15" s="665"/>
      <c r="U15" s="666"/>
    </row>
    <row r="16" spans="1:26" ht="23.25" customHeight="1">
      <c r="B16" s="340" t="s">
        <v>6</v>
      </c>
      <c r="C16" s="342"/>
      <c r="D16" s="642"/>
      <c r="E16" s="642"/>
      <c r="F16" s="642"/>
      <c r="G16" s="642"/>
      <c r="H16" s="642"/>
      <c r="I16" s="642"/>
      <c r="J16" s="643"/>
      <c r="K16" s="345" t="s">
        <v>115</v>
      </c>
      <c r="L16" s="346"/>
      <c r="M16" s="346"/>
      <c r="N16" s="346"/>
      <c r="O16" s="127"/>
      <c r="P16" s="644" t="s">
        <v>116</v>
      </c>
      <c r="Q16" s="644"/>
      <c r="R16" s="644"/>
      <c r="S16" s="644"/>
      <c r="T16" s="645"/>
      <c r="U16" s="68"/>
    </row>
    <row r="17" spans="2:28" ht="23.25" customHeight="1">
      <c r="B17" s="633" t="s">
        <v>64</v>
      </c>
      <c r="C17" s="634"/>
      <c r="D17" s="203" t="s">
        <v>194</v>
      </c>
      <c r="E17" s="381" t="s">
        <v>63</v>
      </c>
      <c r="F17" s="382"/>
      <c r="G17" s="382"/>
      <c r="H17" s="382"/>
      <c r="I17" s="382"/>
      <c r="J17" s="382"/>
      <c r="K17" s="382"/>
      <c r="L17" s="382"/>
      <c r="M17" s="382"/>
      <c r="N17" s="382"/>
      <c r="O17" s="382"/>
      <c r="P17" s="382"/>
      <c r="Q17" s="382"/>
      <c r="R17" s="382"/>
      <c r="S17" s="382"/>
      <c r="T17" s="190">
        <v>1</v>
      </c>
      <c r="U17" s="128"/>
    </row>
    <row r="18" spans="2:28" ht="23.25" customHeight="1">
      <c r="B18" s="635"/>
      <c r="C18" s="636"/>
      <c r="D18" s="203"/>
      <c r="E18" s="381" t="s">
        <v>62</v>
      </c>
      <c r="F18" s="382"/>
      <c r="G18" s="382"/>
      <c r="H18" s="382"/>
      <c r="I18" s="382"/>
      <c r="J18" s="382"/>
      <c r="K18" s="382"/>
      <c r="L18" s="382"/>
      <c r="M18" s="382"/>
      <c r="N18" s="382"/>
      <c r="O18" s="382"/>
      <c r="P18" s="382"/>
      <c r="Q18" s="382"/>
      <c r="R18" s="382">
        <v>3</v>
      </c>
      <c r="S18" s="382"/>
      <c r="T18" s="190"/>
      <c r="U18" s="128"/>
    </row>
    <row r="19" spans="2:28" ht="21.6" customHeight="1">
      <c r="B19" s="387" t="s">
        <v>10</v>
      </c>
      <c r="C19" s="366" t="s">
        <v>61</v>
      </c>
      <c r="D19" s="384">
        <v>1013</v>
      </c>
      <c r="E19" s="387" t="s">
        <v>101</v>
      </c>
      <c r="F19" s="630">
        <v>11</v>
      </c>
      <c r="G19" s="631"/>
      <c r="H19" s="631"/>
      <c r="I19" s="631"/>
      <c r="J19" s="26" t="s">
        <v>4</v>
      </c>
      <c r="K19" s="630">
        <v>12</v>
      </c>
      <c r="L19" s="631"/>
      <c r="M19" s="631"/>
      <c r="N19" s="26" t="s">
        <v>4</v>
      </c>
      <c r="O19" s="630">
        <v>1</v>
      </c>
      <c r="P19" s="631"/>
      <c r="Q19" s="631"/>
      <c r="R19" s="26" t="s">
        <v>4</v>
      </c>
      <c r="S19" s="366" t="s">
        <v>102</v>
      </c>
      <c r="T19" s="399">
        <f>ROUNDDOWN((SUM(F20+K20+O20+F22+K22+O22+F24)+SUM(H20+M20+Q20+H22+M22+Q22+H24)/60)*D19,0)</f>
        <v>2481850</v>
      </c>
      <c r="U19" s="366" t="s">
        <v>8</v>
      </c>
    </row>
    <row r="20" spans="2:28" ht="21.6" customHeight="1">
      <c r="B20" s="388"/>
      <c r="C20" s="367"/>
      <c r="D20" s="385"/>
      <c r="E20" s="388"/>
      <c r="F20" s="64">
        <v>150</v>
      </c>
      <c r="G20" s="65" t="s">
        <v>110</v>
      </c>
      <c r="H20" s="632"/>
      <c r="I20" s="632"/>
      <c r="J20" s="112" t="s">
        <v>109</v>
      </c>
      <c r="K20" s="64">
        <v>100</v>
      </c>
      <c r="L20" s="65" t="s">
        <v>110</v>
      </c>
      <c r="M20" s="115"/>
      <c r="N20" s="112" t="s">
        <v>109</v>
      </c>
      <c r="O20" s="64">
        <v>100</v>
      </c>
      <c r="P20" s="65" t="s">
        <v>110</v>
      </c>
      <c r="Q20" s="115"/>
      <c r="R20" s="112" t="s">
        <v>109</v>
      </c>
      <c r="S20" s="367"/>
      <c r="T20" s="400"/>
      <c r="U20" s="367"/>
    </row>
    <row r="21" spans="2:28" ht="21.6" customHeight="1">
      <c r="B21" s="388"/>
      <c r="C21" s="367"/>
      <c r="D21" s="385"/>
      <c r="E21" s="388"/>
      <c r="F21" s="630">
        <v>10</v>
      </c>
      <c r="G21" s="631"/>
      <c r="H21" s="631"/>
      <c r="I21" s="631"/>
      <c r="J21" s="26" t="s">
        <v>4</v>
      </c>
      <c r="K21" s="630">
        <v>9</v>
      </c>
      <c r="L21" s="631"/>
      <c r="M21" s="631"/>
      <c r="N21" s="26" t="s">
        <v>4</v>
      </c>
      <c r="O21" s="630"/>
      <c r="P21" s="631"/>
      <c r="Q21" s="631"/>
      <c r="R21" s="26" t="s">
        <v>4</v>
      </c>
      <c r="S21" s="367"/>
      <c r="T21" s="400"/>
      <c r="U21" s="367"/>
    </row>
    <row r="22" spans="2:28" ht="21.6" customHeight="1">
      <c r="B22" s="388"/>
      <c r="C22" s="367"/>
      <c r="D22" s="385"/>
      <c r="E22" s="388"/>
      <c r="F22" s="64">
        <v>2000</v>
      </c>
      <c r="G22" s="65" t="s">
        <v>110</v>
      </c>
      <c r="H22" s="632"/>
      <c r="I22" s="632"/>
      <c r="J22" s="112" t="s">
        <v>109</v>
      </c>
      <c r="K22" s="64">
        <v>100</v>
      </c>
      <c r="L22" s="65" t="s">
        <v>110</v>
      </c>
      <c r="M22" s="115"/>
      <c r="N22" s="112" t="s">
        <v>109</v>
      </c>
      <c r="O22" s="64"/>
      <c r="P22" s="65" t="s">
        <v>110</v>
      </c>
      <c r="Q22" s="115"/>
      <c r="R22" s="112" t="s">
        <v>109</v>
      </c>
      <c r="S22" s="367"/>
      <c r="T22" s="400"/>
      <c r="U22" s="367"/>
    </row>
    <row r="23" spans="2:28" ht="21.6" customHeight="1">
      <c r="B23" s="388"/>
      <c r="C23" s="367"/>
      <c r="D23" s="385"/>
      <c r="E23" s="388"/>
      <c r="F23" s="630"/>
      <c r="G23" s="631"/>
      <c r="H23" s="631"/>
      <c r="I23" s="631"/>
      <c r="J23" s="26" t="s">
        <v>4</v>
      </c>
      <c r="K23" s="27"/>
      <c r="L23" s="28"/>
      <c r="M23" s="28"/>
      <c r="N23" s="29"/>
      <c r="O23" s="28"/>
      <c r="P23" s="28"/>
      <c r="Q23" s="28"/>
      <c r="R23" s="30"/>
      <c r="S23" s="367"/>
      <c r="T23" s="400"/>
      <c r="U23" s="625"/>
    </row>
    <row r="24" spans="2:28" ht="21.6" customHeight="1">
      <c r="B24" s="388"/>
      <c r="C24" s="368"/>
      <c r="D24" s="386"/>
      <c r="E24" s="389"/>
      <c r="F24" s="64"/>
      <c r="G24" s="65" t="s">
        <v>110</v>
      </c>
      <c r="H24" s="632"/>
      <c r="I24" s="632"/>
      <c r="J24" s="112" t="s">
        <v>109</v>
      </c>
      <c r="K24" s="31"/>
      <c r="L24" s="32"/>
      <c r="M24" s="32"/>
      <c r="N24" s="33"/>
      <c r="O24" s="32"/>
      <c r="P24" s="32"/>
      <c r="Q24" s="32"/>
      <c r="R24" s="34"/>
      <c r="S24" s="368"/>
      <c r="T24" s="401"/>
      <c r="U24" s="626"/>
    </row>
    <row r="25" spans="2:28" ht="23.25" customHeight="1">
      <c r="B25" s="388"/>
      <c r="C25" s="129" t="s">
        <v>60</v>
      </c>
      <c r="D25" s="203" t="s">
        <v>194</v>
      </c>
      <c r="E25" s="392" t="s">
        <v>220</v>
      </c>
      <c r="F25" s="392"/>
      <c r="G25" s="392"/>
      <c r="H25" s="392"/>
      <c r="I25" s="392"/>
      <c r="J25" s="392"/>
      <c r="K25" s="392"/>
      <c r="L25" s="392"/>
      <c r="M25" s="392"/>
      <c r="N25" s="392"/>
      <c r="O25" s="392"/>
      <c r="P25" s="392"/>
      <c r="Q25" s="392"/>
      <c r="R25" s="191" t="b">
        <v>1</v>
      </c>
      <c r="S25" s="129" t="s">
        <v>103</v>
      </c>
      <c r="T25" s="130">
        <f>IF(D25="○",ROUNDDOWN(T19*0.15,0),0)</f>
        <v>372277</v>
      </c>
      <c r="U25" s="129" t="s">
        <v>8</v>
      </c>
    </row>
    <row r="26" spans="2:28" ht="23.25" customHeight="1">
      <c r="B26" s="389"/>
      <c r="C26" s="129" t="s">
        <v>58</v>
      </c>
      <c r="D26" s="340"/>
      <c r="E26" s="341"/>
      <c r="F26" s="341"/>
      <c r="G26" s="341"/>
      <c r="H26" s="341"/>
      <c r="I26" s="341"/>
      <c r="J26" s="341"/>
      <c r="K26" s="341"/>
      <c r="L26" s="341"/>
      <c r="M26" s="341"/>
      <c r="N26" s="341"/>
      <c r="O26" s="341"/>
      <c r="P26" s="341"/>
      <c r="Q26" s="341"/>
      <c r="R26" s="342"/>
      <c r="S26" s="129" t="s">
        <v>104</v>
      </c>
      <c r="T26" s="131">
        <f>SUM(T19+T25)</f>
        <v>2854127</v>
      </c>
      <c r="U26" s="129" t="s">
        <v>8</v>
      </c>
    </row>
    <row r="27" spans="2:28" ht="23.25" customHeight="1">
      <c r="B27" s="340" t="s">
        <v>11</v>
      </c>
      <c r="C27" s="342"/>
      <c r="D27" s="393">
        <v>1500</v>
      </c>
      <c r="E27" s="394"/>
      <c r="F27" s="394"/>
      <c r="G27" s="394"/>
      <c r="H27" s="394"/>
      <c r="I27" s="394"/>
      <c r="J27" s="394"/>
      <c r="K27" s="395"/>
      <c r="L27" s="35" t="s">
        <v>101</v>
      </c>
      <c r="M27" s="396">
        <f>E48</f>
        <v>1.3708333333333333</v>
      </c>
      <c r="N27" s="397"/>
      <c r="O27" s="397"/>
      <c r="P27" s="397"/>
      <c r="Q27" s="397"/>
      <c r="R27" s="398"/>
      <c r="S27" s="129" t="s">
        <v>105</v>
      </c>
      <c r="T27" s="130">
        <f>ROUNDDOWN(D27*(SUM(E50:F84)+SUM(H50:H84)/60),0)</f>
        <v>49350</v>
      </c>
      <c r="U27" s="129" t="s">
        <v>8</v>
      </c>
      <c r="X27" s="132"/>
    </row>
    <row r="28" spans="2:28" ht="26.1" customHeight="1">
      <c r="B28" s="423" t="s">
        <v>177</v>
      </c>
      <c r="C28" s="425"/>
      <c r="D28" s="340" t="s">
        <v>12</v>
      </c>
      <c r="E28" s="342"/>
      <c r="F28" s="802" t="s">
        <v>216</v>
      </c>
      <c r="G28" s="803"/>
      <c r="H28" s="803"/>
      <c r="I28" s="803"/>
      <c r="J28" s="803"/>
      <c r="K28" s="803"/>
      <c r="L28" s="804"/>
      <c r="M28" s="435" t="s">
        <v>53</v>
      </c>
      <c r="N28" s="133" t="s">
        <v>79</v>
      </c>
      <c r="O28" s="800">
        <v>100000</v>
      </c>
      <c r="P28" s="801"/>
      <c r="Q28" s="801"/>
      <c r="R28" s="801"/>
      <c r="S28" s="36" t="s">
        <v>8</v>
      </c>
      <c r="T28" s="399">
        <f>IF(M10="○",O29,O28)</f>
        <v>100000</v>
      </c>
      <c r="U28" s="366" t="s">
        <v>8</v>
      </c>
      <c r="W28" s="117"/>
      <c r="X28" s="117"/>
      <c r="Y28" s="117"/>
      <c r="Z28" s="117"/>
      <c r="AA28" s="117"/>
      <c r="AB28" s="117"/>
    </row>
    <row r="29" spans="2:28" ht="26.1" customHeight="1">
      <c r="B29" s="426"/>
      <c r="C29" s="428"/>
      <c r="D29" s="413" t="s">
        <v>9</v>
      </c>
      <c r="E29" s="414"/>
      <c r="F29" s="805"/>
      <c r="G29" s="806"/>
      <c r="H29" s="806"/>
      <c r="I29" s="806"/>
      <c r="J29" s="806"/>
      <c r="K29" s="806"/>
      <c r="L29" s="807"/>
      <c r="M29" s="436"/>
      <c r="N29" s="35" t="s">
        <v>80</v>
      </c>
      <c r="O29" s="621">
        <f>ROUNDDOWN(O28/1.1,0)</f>
        <v>90909</v>
      </c>
      <c r="P29" s="622"/>
      <c r="Q29" s="622"/>
      <c r="R29" s="622"/>
      <c r="S29" s="36" t="s">
        <v>8</v>
      </c>
      <c r="T29" s="400"/>
      <c r="U29" s="367"/>
      <c r="W29" s="117"/>
      <c r="X29" s="117"/>
      <c r="Y29" s="117"/>
      <c r="Z29" s="117"/>
      <c r="AA29" s="117"/>
      <c r="AB29" s="117"/>
    </row>
    <row r="30" spans="2:28" ht="26.1" customHeight="1">
      <c r="B30" s="429"/>
      <c r="C30" s="431"/>
      <c r="D30" s="340" t="s">
        <v>112</v>
      </c>
      <c r="E30" s="342"/>
      <c r="F30" s="808"/>
      <c r="G30" s="806"/>
      <c r="H30" s="806"/>
      <c r="I30" s="114" t="s">
        <v>113</v>
      </c>
      <c r="J30" s="809"/>
      <c r="K30" s="806"/>
      <c r="L30" s="807"/>
      <c r="M30" s="33"/>
      <c r="N30" s="66"/>
      <c r="O30" s="134"/>
      <c r="P30" s="134"/>
      <c r="Q30" s="134"/>
      <c r="R30" s="134"/>
      <c r="S30" s="36"/>
      <c r="T30" s="401"/>
      <c r="U30" s="368"/>
      <c r="W30" s="117"/>
      <c r="X30" s="117"/>
      <c r="Y30" s="117"/>
      <c r="Z30" s="117"/>
      <c r="AA30" s="117"/>
      <c r="AB30" s="117"/>
    </row>
    <row r="31" spans="2:28" ht="46.5" customHeight="1">
      <c r="B31" s="402" t="s">
        <v>178</v>
      </c>
      <c r="C31" s="404"/>
      <c r="D31" s="405"/>
      <c r="E31" s="406"/>
      <c r="F31" s="406"/>
      <c r="G31" s="406"/>
      <c r="H31" s="406"/>
      <c r="I31" s="406"/>
      <c r="J31" s="406"/>
      <c r="K31" s="406"/>
      <c r="L31" s="406"/>
      <c r="M31" s="406"/>
      <c r="N31" s="406"/>
      <c r="O31" s="406"/>
      <c r="P31" s="406"/>
      <c r="Q31" s="406"/>
      <c r="R31" s="407"/>
      <c r="S31" s="35" t="s">
        <v>106</v>
      </c>
      <c r="T31" s="135">
        <f>IF(T10,P91,P90)</f>
        <v>140100</v>
      </c>
      <c r="U31" s="136" t="s">
        <v>8</v>
      </c>
      <c r="W31" s="137"/>
      <c r="X31" s="137"/>
      <c r="Y31" s="137"/>
      <c r="Z31" s="137"/>
      <c r="AA31" s="137"/>
      <c r="AB31" s="137"/>
    </row>
    <row r="32" spans="2:28" ht="23.25" customHeight="1">
      <c r="B32" s="340" t="s">
        <v>13</v>
      </c>
      <c r="C32" s="342"/>
      <c r="D32" s="340" t="s">
        <v>57</v>
      </c>
      <c r="E32" s="341"/>
      <c r="F32" s="341"/>
      <c r="G32" s="341"/>
      <c r="H32" s="341"/>
      <c r="I32" s="341"/>
      <c r="J32" s="341"/>
      <c r="K32" s="341"/>
      <c r="L32" s="341"/>
      <c r="M32" s="341"/>
      <c r="N32" s="341"/>
      <c r="O32" s="341"/>
      <c r="P32" s="341"/>
      <c r="Q32" s="341"/>
      <c r="R32" s="341"/>
      <c r="S32" s="342"/>
      <c r="T32" s="138">
        <v>40000</v>
      </c>
      <c r="U32" s="129" t="s">
        <v>8</v>
      </c>
    </row>
    <row r="33" spans="1:23" ht="23.25" customHeight="1">
      <c r="B33" s="340" t="s">
        <v>56</v>
      </c>
      <c r="C33" s="342"/>
      <c r="D33" s="139"/>
      <c r="E33" s="139"/>
      <c r="F33" s="139"/>
      <c r="G33" s="139"/>
      <c r="H33" s="139"/>
      <c r="I33" s="139"/>
      <c r="J33" s="139"/>
      <c r="K33" s="139"/>
      <c r="L33" s="139"/>
      <c r="M33" s="139"/>
      <c r="N33" s="139"/>
      <c r="O33" s="139"/>
      <c r="P33" s="139"/>
      <c r="Q33" s="139"/>
      <c r="R33" s="139"/>
      <c r="S33" s="139"/>
      <c r="T33" s="140">
        <f>SUM(T26:T32)</f>
        <v>3183577</v>
      </c>
      <c r="U33" s="129" t="s">
        <v>8</v>
      </c>
    </row>
    <row r="34" spans="1:23" ht="23.25" customHeight="1">
      <c r="B34" s="413" t="s">
        <v>71</v>
      </c>
      <c r="C34" s="414"/>
      <c r="D34" s="141"/>
      <c r="E34" s="141"/>
      <c r="F34" s="141"/>
      <c r="G34" s="141"/>
      <c r="H34" s="141"/>
      <c r="I34" s="141"/>
      <c r="J34" s="141"/>
      <c r="K34" s="141"/>
      <c r="L34" s="141"/>
      <c r="M34" s="141"/>
      <c r="N34" s="141"/>
      <c r="O34" s="141"/>
      <c r="P34" s="141"/>
      <c r="Q34" s="141"/>
      <c r="R34" s="141"/>
      <c r="S34" s="141"/>
      <c r="T34" s="142">
        <f>T26/T33</f>
        <v>0.89651577455170706</v>
      </c>
      <c r="U34" s="129"/>
    </row>
    <row r="35" spans="1:23" ht="8.25" customHeight="1">
      <c r="B35" s="143"/>
      <c r="C35" s="143"/>
      <c r="D35" s="141"/>
      <c r="E35" s="141"/>
      <c r="F35" s="141"/>
      <c r="G35" s="141"/>
      <c r="H35" s="141"/>
      <c r="I35" s="141"/>
      <c r="J35" s="141"/>
      <c r="K35" s="141"/>
      <c r="L35" s="141"/>
      <c r="M35" s="141"/>
      <c r="N35" s="141"/>
      <c r="O35" s="141"/>
      <c r="P35" s="141"/>
      <c r="Q35" s="141"/>
      <c r="R35" s="141"/>
      <c r="S35" s="141"/>
      <c r="T35" s="144"/>
      <c r="U35" s="145"/>
    </row>
    <row r="36" spans="1:23" ht="17.25">
      <c r="A36" s="23">
        <v>2</v>
      </c>
      <c r="B36" s="37" t="s">
        <v>55</v>
      </c>
      <c r="C36" s="33"/>
      <c r="D36" s="33"/>
      <c r="E36" s="33"/>
      <c r="F36" s="33"/>
      <c r="G36" s="33"/>
      <c r="H36" s="33"/>
      <c r="I36" s="33"/>
      <c r="J36" s="33"/>
      <c r="K36" s="33"/>
      <c r="L36" s="33"/>
      <c r="M36" s="33"/>
      <c r="N36" s="33"/>
      <c r="O36" s="33"/>
      <c r="P36" s="33"/>
      <c r="Q36" s="33"/>
      <c r="R36" s="33"/>
      <c r="S36" s="33"/>
      <c r="T36" s="146"/>
      <c r="U36" s="33"/>
    </row>
    <row r="37" spans="1:23" ht="44.25" customHeight="1">
      <c r="B37" s="449" t="s">
        <v>55</v>
      </c>
      <c r="C37" s="451"/>
      <c r="D37" s="452" t="s">
        <v>217</v>
      </c>
      <c r="E37" s="453"/>
      <c r="F37" s="453"/>
      <c r="G37" s="453"/>
      <c r="H37" s="453"/>
      <c r="I37" s="453"/>
      <c r="J37" s="453"/>
      <c r="K37" s="453"/>
      <c r="L37" s="453"/>
      <c r="M37" s="453"/>
      <c r="N37" s="453"/>
      <c r="O37" s="453"/>
      <c r="P37" s="453"/>
      <c r="Q37" s="453"/>
      <c r="R37" s="454"/>
      <c r="S37" s="38" t="s">
        <v>104</v>
      </c>
      <c r="T37" s="7">
        <v>1980000</v>
      </c>
      <c r="U37" s="38" t="s">
        <v>8</v>
      </c>
    </row>
    <row r="38" spans="1:23" ht="6" customHeight="1">
      <c r="B38" s="39"/>
      <c r="C38" s="39"/>
      <c r="D38" s="40"/>
      <c r="E38" s="40"/>
      <c r="F38" s="40"/>
      <c r="G38" s="40"/>
      <c r="H38" s="40"/>
      <c r="I38" s="40"/>
      <c r="J38" s="40"/>
      <c r="K38" s="40"/>
      <c r="L38" s="40"/>
      <c r="M38" s="40"/>
      <c r="N38" s="40"/>
      <c r="O38" s="40"/>
      <c r="P38" s="40"/>
      <c r="Q38" s="40"/>
      <c r="R38" s="40"/>
      <c r="S38" s="39"/>
      <c r="T38" s="41"/>
      <c r="U38" s="39"/>
    </row>
    <row r="39" spans="1:23" ht="17.25" customHeight="1">
      <c r="A39" s="23">
        <v>3</v>
      </c>
      <c r="B39" s="39" t="s">
        <v>35</v>
      </c>
      <c r="C39" s="39"/>
      <c r="D39" s="40"/>
      <c r="E39" s="40"/>
      <c r="F39" s="40"/>
      <c r="G39" s="40"/>
      <c r="H39" s="40"/>
      <c r="I39" s="40"/>
      <c r="J39" s="40"/>
      <c r="K39" s="40"/>
      <c r="L39" s="40"/>
      <c r="M39" s="40"/>
      <c r="N39" s="40"/>
      <c r="O39" s="40"/>
      <c r="P39" s="40"/>
      <c r="Q39" s="40"/>
      <c r="R39" s="40"/>
      <c r="S39" s="39"/>
      <c r="T39" s="41"/>
      <c r="U39" s="39"/>
    </row>
    <row r="40" spans="1:23" ht="23.25" customHeight="1">
      <c r="B40" s="613" t="s">
        <v>35</v>
      </c>
      <c r="C40" s="38" t="s">
        <v>35</v>
      </c>
      <c r="D40" s="616" t="s">
        <v>81</v>
      </c>
      <c r="E40" s="616"/>
      <c r="F40" s="616"/>
      <c r="G40" s="616"/>
      <c r="H40" s="616"/>
      <c r="I40" s="616"/>
      <c r="J40" s="616"/>
      <c r="K40" s="616"/>
      <c r="L40" s="616"/>
      <c r="M40" s="616"/>
      <c r="N40" s="616"/>
      <c r="O40" s="616"/>
      <c r="P40" s="616"/>
      <c r="Q40" s="616"/>
      <c r="R40" s="617"/>
      <c r="S40" s="42" t="s">
        <v>88</v>
      </c>
      <c r="T40" s="43">
        <f>IF(T34&lt;0.5,IF(T26*2&gt;T37,T37,T26*2),IF(T37&gt;T33,T33,T37))</f>
        <v>1980000</v>
      </c>
      <c r="U40" s="42" t="s">
        <v>8</v>
      </c>
      <c r="W40" s="147"/>
    </row>
    <row r="41" spans="1:23" ht="23.25" customHeight="1">
      <c r="B41" s="614"/>
      <c r="C41" s="38" t="s">
        <v>91</v>
      </c>
      <c r="D41" s="148" t="s">
        <v>82</v>
      </c>
      <c r="E41" s="44"/>
      <c r="F41" s="44"/>
      <c r="G41" s="44"/>
      <c r="H41" s="44"/>
      <c r="I41" s="44"/>
      <c r="J41" s="44"/>
      <c r="K41" s="44"/>
      <c r="L41" s="44"/>
      <c r="M41" s="44"/>
      <c r="N41" s="44"/>
      <c r="O41" s="44"/>
      <c r="P41" s="44"/>
      <c r="Q41" s="44"/>
      <c r="R41" s="149"/>
      <c r="S41" s="38" t="s">
        <v>88</v>
      </c>
      <c r="T41" s="45">
        <f>IF(M10="○",ROUNDDOWN(T40*0.1,0),0)</f>
        <v>0</v>
      </c>
      <c r="U41" s="38" t="s">
        <v>8</v>
      </c>
      <c r="W41" s="150"/>
    </row>
    <row r="42" spans="1:23" ht="23.25" customHeight="1">
      <c r="B42" s="615"/>
      <c r="C42" s="38" t="s">
        <v>67</v>
      </c>
      <c r="D42" s="151" t="s">
        <v>114</v>
      </c>
      <c r="E42" s="67"/>
      <c r="F42" s="67"/>
      <c r="G42" s="67"/>
      <c r="H42" s="67"/>
      <c r="I42" s="67"/>
      <c r="J42" s="67"/>
      <c r="K42" s="67"/>
      <c r="L42" s="67"/>
      <c r="M42" s="67"/>
      <c r="N42" s="67"/>
      <c r="O42" s="67"/>
      <c r="P42" s="67"/>
      <c r="Q42" s="67"/>
      <c r="R42" s="67"/>
      <c r="S42" s="38" t="s">
        <v>105</v>
      </c>
      <c r="T42" s="46">
        <f>SUM(T40:T41)</f>
        <v>1980000</v>
      </c>
      <c r="U42" s="38" t="s">
        <v>8</v>
      </c>
    </row>
    <row r="43" spans="1:23" s="123" customFormat="1" ht="33" customHeight="1">
      <c r="A43" s="120"/>
      <c r="B43" s="479" t="s">
        <v>68</v>
      </c>
      <c r="C43" s="481"/>
      <c r="D43" s="482" t="s">
        <v>66</v>
      </c>
      <c r="E43" s="482"/>
      <c r="F43" s="482"/>
      <c r="G43" s="482"/>
      <c r="H43" s="482"/>
      <c r="I43" s="482"/>
      <c r="J43" s="482"/>
      <c r="K43" s="482"/>
      <c r="L43" s="482"/>
      <c r="M43" s="482"/>
      <c r="N43" s="482"/>
      <c r="O43" s="482"/>
      <c r="P43" s="482"/>
      <c r="Q43" s="482"/>
      <c r="R43" s="482"/>
      <c r="S43" s="482"/>
      <c r="T43" s="482"/>
      <c r="U43" s="483"/>
    </row>
    <row r="45" spans="1:23" ht="17.25">
      <c r="B45" s="47" t="s">
        <v>154</v>
      </c>
      <c r="T45" s="48" t="s">
        <v>179</v>
      </c>
    </row>
    <row r="46" spans="1:23" ht="21.75" customHeight="1">
      <c r="B46" s="333" t="s">
        <v>72</v>
      </c>
      <c r="C46" s="335"/>
      <c r="D46" s="592">
        <f>D14</f>
        <v>0</v>
      </c>
      <c r="E46" s="593"/>
      <c r="F46" s="116" t="s">
        <v>99</v>
      </c>
      <c r="G46" s="592">
        <f>G14</f>
        <v>0</v>
      </c>
      <c r="H46" s="594"/>
      <c r="I46" s="594"/>
      <c r="J46" s="593"/>
    </row>
    <row r="47" spans="1:23" ht="23.25" customHeight="1">
      <c r="B47" s="63" t="s">
        <v>15</v>
      </c>
    </row>
    <row r="48" spans="1:23" ht="23.25" customHeight="1">
      <c r="B48" s="340" t="s">
        <v>51</v>
      </c>
      <c r="C48" s="341"/>
      <c r="D48" s="342"/>
      <c r="E48" s="487">
        <f>ROUNDDOWN(SUM(E50:F84)*60+SUM(H50:I84),0)/1440</f>
        <v>1.3708333333333333</v>
      </c>
      <c r="F48" s="488"/>
      <c r="G48" s="488"/>
      <c r="H48" s="488"/>
      <c r="I48" s="488"/>
      <c r="J48" s="489"/>
      <c r="K48" s="49"/>
      <c r="L48" s="49"/>
      <c r="M48" s="49"/>
      <c r="N48" s="49"/>
      <c r="O48" s="49"/>
      <c r="P48" s="49"/>
      <c r="Q48" s="50"/>
      <c r="R48" s="50"/>
      <c r="S48" s="50"/>
      <c r="T48" s="50"/>
    </row>
    <row r="49" spans="2:22" ht="36.6" customHeight="1">
      <c r="B49" s="152" t="s">
        <v>48</v>
      </c>
      <c r="C49" s="514" t="s">
        <v>50</v>
      </c>
      <c r="D49" s="516"/>
      <c r="E49" s="514" t="s">
        <v>49</v>
      </c>
      <c r="F49" s="515"/>
      <c r="G49" s="515"/>
      <c r="H49" s="515"/>
      <c r="I49" s="515"/>
      <c r="J49" s="516"/>
      <c r="K49" s="517" t="s">
        <v>156</v>
      </c>
      <c r="L49" s="515"/>
      <c r="M49" s="516"/>
      <c r="N49" s="514" t="s">
        <v>95</v>
      </c>
      <c r="O49" s="515"/>
      <c r="P49" s="515"/>
      <c r="Q49" s="515"/>
      <c r="R49" s="515"/>
      <c r="S49" s="515"/>
      <c r="T49" s="515"/>
      <c r="U49" s="515"/>
      <c r="V49" s="516"/>
    </row>
    <row r="50" spans="2:22" ht="15" customHeight="1">
      <c r="B50" s="589"/>
      <c r="C50" s="581"/>
      <c r="D50" s="582"/>
      <c r="E50" s="583">
        <v>2</v>
      </c>
      <c r="F50" s="584"/>
      <c r="G50" s="153" t="s">
        <v>47</v>
      </c>
      <c r="H50" s="585">
        <v>40</v>
      </c>
      <c r="I50" s="585"/>
      <c r="J50" s="154" t="s">
        <v>111</v>
      </c>
      <c r="K50" s="490">
        <f>(SUM(E50:F54)+(SUM(H50:I54)/60))/24</f>
        <v>0.74583333333333324</v>
      </c>
      <c r="L50" s="491"/>
      <c r="M50" s="492"/>
      <c r="N50" s="562"/>
      <c r="O50" s="563"/>
      <c r="P50" s="563"/>
      <c r="Q50" s="563"/>
      <c r="R50" s="563"/>
      <c r="S50" s="563"/>
      <c r="T50" s="563"/>
      <c r="U50" s="563"/>
      <c r="V50" s="564"/>
    </row>
    <row r="51" spans="2:22" ht="15" customHeight="1">
      <c r="B51" s="590"/>
      <c r="C51" s="571"/>
      <c r="D51" s="572"/>
      <c r="E51" s="573">
        <v>15</v>
      </c>
      <c r="F51" s="574"/>
      <c r="G51" s="155" t="s">
        <v>47</v>
      </c>
      <c r="H51" s="575">
        <v>14</v>
      </c>
      <c r="I51" s="575"/>
      <c r="J51" s="156" t="s">
        <v>111</v>
      </c>
      <c r="K51" s="493"/>
      <c r="L51" s="494"/>
      <c r="M51" s="495"/>
      <c r="N51" s="565"/>
      <c r="O51" s="566"/>
      <c r="P51" s="566"/>
      <c r="Q51" s="566"/>
      <c r="R51" s="566"/>
      <c r="S51" s="566"/>
      <c r="T51" s="566"/>
      <c r="U51" s="566"/>
      <c r="V51" s="567"/>
    </row>
    <row r="52" spans="2:22" ht="15" customHeight="1">
      <c r="B52" s="590"/>
      <c r="C52" s="571"/>
      <c r="D52" s="572"/>
      <c r="E52" s="573"/>
      <c r="F52" s="574"/>
      <c r="G52" s="155" t="s">
        <v>47</v>
      </c>
      <c r="H52" s="575"/>
      <c r="I52" s="575"/>
      <c r="J52" s="156" t="s">
        <v>111</v>
      </c>
      <c r="K52" s="493"/>
      <c r="L52" s="494"/>
      <c r="M52" s="495"/>
      <c r="N52" s="565"/>
      <c r="O52" s="566"/>
      <c r="P52" s="566"/>
      <c r="Q52" s="566"/>
      <c r="R52" s="566"/>
      <c r="S52" s="566"/>
      <c r="T52" s="566"/>
      <c r="U52" s="566"/>
      <c r="V52" s="567"/>
    </row>
    <row r="53" spans="2:22" ht="15" customHeight="1">
      <c r="B53" s="590"/>
      <c r="C53" s="571"/>
      <c r="D53" s="572"/>
      <c r="E53" s="573"/>
      <c r="F53" s="574"/>
      <c r="G53" s="155" t="s">
        <v>47</v>
      </c>
      <c r="H53" s="575"/>
      <c r="I53" s="575"/>
      <c r="J53" s="156" t="s">
        <v>111</v>
      </c>
      <c r="K53" s="493"/>
      <c r="L53" s="494"/>
      <c r="M53" s="495"/>
      <c r="N53" s="565"/>
      <c r="O53" s="566"/>
      <c r="P53" s="566"/>
      <c r="Q53" s="566"/>
      <c r="R53" s="566"/>
      <c r="S53" s="566"/>
      <c r="T53" s="566"/>
      <c r="U53" s="566"/>
      <c r="V53" s="567"/>
    </row>
    <row r="54" spans="2:22" ht="15" customHeight="1">
      <c r="B54" s="591"/>
      <c r="C54" s="586"/>
      <c r="D54" s="587"/>
      <c r="E54" s="578"/>
      <c r="F54" s="579"/>
      <c r="G54" s="17" t="s">
        <v>47</v>
      </c>
      <c r="H54" s="588"/>
      <c r="I54" s="588"/>
      <c r="J54" s="157" t="s">
        <v>111</v>
      </c>
      <c r="K54" s="496"/>
      <c r="L54" s="497"/>
      <c r="M54" s="498"/>
      <c r="N54" s="568"/>
      <c r="O54" s="569"/>
      <c r="P54" s="569"/>
      <c r="Q54" s="569"/>
      <c r="R54" s="569"/>
      <c r="S54" s="569"/>
      <c r="T54" s="569"/>
      <c r="U54" s="569"/>
      <c r="V54" s="570"/>
    </row>
    <row r="55" spans="2:22" ht="15" customHeight="1">
      <c r="B55" s="589"/>
      <c r="C55" s="581"/>
      <c r="D55" s="582"/>
      <c r="E55" s="583">
        <v>15</v>
      </c>
      <c r="F55" s="584"/>
      <c r="G55" s="153" t="s">
        <v>47</v>
      </c>
      <c r="H55" s="585"/>
      <c r="I55" s="585"/>
      <c r="J55" s="154" t="s">
        <v>109</v>
      </c>
      <c r="K55" s="490">
        <f>(SUM(E55:F59)+(SUM(H55:I59)/60))/24</f>
        <v>0.625</v>
      </c>
      <c r="L55" s="491"/>
      <c r="M55" s="492"/>
      <c r="N55" s="562"/>
      <c r="O55" s="563"/>
      <c r="P55" s="563"/>
      <c r="Q55" s="563"/>
      <c r="R55" s="563"/>
      <c r="S55" s="563"/>
      <c r="T55" s="563"/>
      <c r="U55" s="563"/>
      <c r="V55" s="564"/>
    </row>
    <row r="56" spans="2:22" ht="15" customHeight="1">
      <c r="B56" s="590"/>
      <c r="C56" s="571"/>
      <c r="D56" s="572"/>
      <c r="E56" s="573"/>
      <c r="F56" s="574"/>
      <c r="G56" s="155" t="s">
        <v>47</v>
      </c>
      <c r="H56" s="575"/>
      <c r="I56" s="575"/>
      <c r="J56" s="156" t="s">
        <v>109</v>
      </c>
      <c r="K56" s="493"/>
      <c r="L56" s="494"/>
      <c r="M56" s="495"/>
      <c r="N56" s="565"/>
      <c r="O56" s="566"/>
      <c r="P56" s="566"/>
      <c r="Q56" s="566"/>
      <c r="R56" s="566"/>
      <c r="S56" s="566"/>
      <c r="T56" s="566"/>
      <c r="U56" s="566"/>
      <c r="V56" s="567"/>
    </row>
    <row r="57" spans="2:22" ht="15" customHeight="1">
      <c r="B57" s="590"/>
      <c r="C57" s="571"/>
      <c r="D57" s="572"/>
      <c r="E57" s="573"/>
      <c r="F57" s="574"/>
      <c r="G57" s="155" t="s">
        <v>47</v>
      </c>
      <c r="H57" s="575"/>
      <c r="I57" s="575"/>
      <c r="J57" s="156" t="s">
        <v>109</v>
      </c>
      <c r="K57" s="493"/>
      <c r="L57" s="494"/>
      <c r="M57" s="495"/>
      <c r="N57" s="565"/>
      <c r="O57" s="566"/>
      <c r="P57" s="566"/>
      <c r="Q57" s="566"/>
      <c r="R57" s="566"/>
      <c r="S57" s="566"/>
      <c r="T57" s="566"/>
      <c r="U57" s="566"/>
      <c r="V57" s="567"/>
    </row>
    <row r="58" spans="2:22" ht="15" customHeight="1">
      <c r="B58" s="590"/>
      <c r="C58" s="571"/>
      <c r="D58" s="572"/>
      <c r="E58" s="573"/>
      <c r="F58" s="574"/>
      <c r="G58" s="155" t="s">
        <v>47</v>
      </c>
      <c r="H58" s="575"/>
      <c r="I58" s="575"/>
      <c r="J58" s="156" t="s">
        <v>109</v>
      </c>
      <c r="K58" s="493"/>
      <c r="L58" s="494"/>
      <c r="M58" s="495"/>
      <c r="N58" s="565"/>
      <c r="O58" s="566"/>
      <c r="P58" s="566"/>
      <c r="Q58" s="566"/>
      <c r="R58" s="566"/>
      <c r="S58" s="566"/>
      <c r="T58" s="566"/>
      <c r="U58" s="566"/>
      <c r="V58" s="567"/>
    </row>
    <row r="59" spans="2:22" ht="15" customHeight="1">
      <c r="B59" s="591"/>
      <c r="C59" s="586"/>
      <c r="D59" s="587"/>
      <c r="E59" s="578"/>
      <c r="F59" s="579"/>
      <c r="G59" s="17" t="s">
        <v>47</v>
      </c>
      <c r="H59" s="588"/>
      <c r="I59" s="588"/>
      <c r="J59" s="157" t="s">
        <v>109</v>
      </c>
      <c r="K59" s="496"/>
      <c r="L59" s="497"/>
      <c r="M59" s="498"/>
      <c r="N59" s="568"/>
      <c r="O59" s="569"/>
      <c r="P59" s="569"/>
      <c r="Q59" s="569"/>
      <c r="R59" s="569"/>
      <c r="S59" s="569"/>
      <c r="T59" s="569"/>
      <c r="U59" s="569"/>
      <c r="V59" s="570"/>
    </row>
    <row r="60" spans="2:22" ht="15" customHeight="1">
      <c r="B60" s="589"/>
      <c r="C60" s="581"/>
      <c r="D60" s="582"/>
      <c r="E60" s="583"/>
      <c r="F60" s="584"/>
      <c r="G60" s="153" t="s">
        <v>47</v>
      </c>
      <c r="H60" s="585"/>
      <c r="I60" s="585"/>
      <c r="J60" s="154" t="s">
        <v>109</v>
      </c>
      <c r="K60" s="490">
        <f t="shared" ref="K60" si="0">(SUM(E60:F64)+(SUM(H60:I64)/60))/24</f>
        <v>0</v>
      </c>
      <c r="L60" s="491"/>
      <c r="M60" s="492"/>
      <c r="N60" s="562"/>
      <c r="O60" s="563"/>
      <c r="P60" s="563"/>
      <c r="Q60" s="563"/>
      <c r="R60" s="563"/>
      <c r="S60" s="563"/>
      <c r="T60" s="563"/>
      <c r="U60" s="563"/>
      <c r="V60" s="564"/>
    </row>
    <row r="61" spans="2:22" ht="15" customHeight="1">
      <c r="B61" s="590"/>
      <c r="C61" s="571"/>
      <c r="D61" s="572"/>
      <c r="E61" s="573"/>
      <c r="F61" s="574"/>
      <c r="G61" s="155" t="s">
        <v>47</v>
      </c>
      <c r="H61" s="575"/>
      <c r="I61" s="575"/>
      <c r="J61" s="156" t="s">
        <v>109</v>
      </c>
      <c r="K61" s="493"/>
      <c r="L61" s="494"/>
      <c r="M61" s="495"/>
      <c r="N61" s="565"/>
      <c r="O61" s="566"/>
      <c r="P61" s="566"/>
      <c r="Q61" s="566"/>
      <c r="R61" s="566"/>
      <c r="S61" s="566"/>
      <c r="T61" s="566"/>
      <c r="U61" s="566"/>
      <c r="V61" s="567"/>
    </row>
    <row r="62" spans="2:22" ht="15" customHeight="1">
      <c r="B62" s="590"/>
      <c r="C62" s="571"/>
      <c r="D62" s="572"/>
      <c r="E62" s="573"/>
      <c r="F62" s="574"/>
      <c r="G62" s="155" t="s">
        <v>47</v>
      </c>
      <c r="H62" s="575"/>
      <c r="I62" s="575"/>
      <c r="J62" s="156" t="s">
        <v>109</v>
      </c>
      <c r="K62" s="493"/>
      <c r="L62" s="494"/>
      <c r="M62" s="495"/>
      <c r="N62" s="565"/>
      <c r="O62" s="566"/>
      <c r="P62" s="566"/>
      <c r="Q62" s="566"/>
      <c r="R62" s="566"/>
      <c r="S62" s="566"/>
      <c r="T62" s="566"/>
      <c r="U62" s="566"/>
      <c r="V62" s="567"/>
    </row>
    <row r="63" spans="2:22" ht="15" customHeight="1">
      <c r="B63" s="590"/>
      <c r="C63" s="571"/>
      <c r="D63" s="572"/>
      <c r="E63" s="573"/>
      <c r="F63" s="574"/>
      <c r="G63" s="155" t="s">
        <v>47</v>
      </c>
      <c r="H63" s="575"/>
      <c r="I63" s="575"/>
      <c r="J63" s="156" t="s">
        <v>109</v>
      </c>
      <c r="K63" s="493"/>
      <c r="L63" s="494"/>
      <c r="M63" s="495"/>
      <c r="N63" s="565"/>
      <c r="O63" s="566"/>
      <c r="P63" s="566"/>
      <c r="Q63" s="566"/>
      <c r="R63" s="566"/>
      <c r="S63" s="566"/>
      <c r="T63" s="566"/>
      <c r="U63" s="566"/>
      <c r="V63" s="567"/>
    </row>
    <row r="64" spans="2:22" ht="15" customHeight="1">
      <c r="B64" s="591"/>
      <c r="C64" s="586"/>
      <c r="D64" s="587"/>
      <c r="E64" s="578"/>
      <c r="F64" s="579"/>
      <c r="G64" s="17" t="s">
        <v>47</v>
      </c>
      <c r="H64" s="588"/>
      <c r="I64" s="588"/>
      <c r="J64" s="157" t="s">
        <v>109</v>
      </c>
      <c r="K64" s="496"/>
      <c r="L64" s="497"/>
      <c r="M64" s="498"/>
      <c r="N64" s="568"/>
      <c r="O64" s="569"/>
      <c r="P64" s="569"/>
      <c r="Q64" s="569"/>
      <c r="R64" s="569"/>
      <c r="S64" s="569"/>
      <c r="T64" s="569"/>
      <c r="U64" s="569"/>
      <c r="V64" s="570"/>
    </row>
    <row r="65" spans="2:22" ht="15" customHeight="1">
      <c r="B65" s="589"/>
      <c r="C65" s="581"/>
      <c r="D65" s="582"/>
      <c r="E65" s="583"/>
      <c r="F65" s="584"/>
      <c r="G65" s="153" t="s">
        <v>47</v>
      </c>
      <c r="H65" s="585"/>
      <c r="I65" s="585"/>
      <c r="J65" s="154" t="s">
        <v>109</v>
      </c>
      <c r="K65" s="490">
        <f t="shared" ref="K65" si="1">(SUM(E65:F69)+(SUM(H65:I69)/60))/24</f>
        <v>0</v>
      </c>
      <c r="L65" s="491"/>
      <c r="M65" s="492"/>
      <c r="N65" s="562"/>
      <c r="O65" s="563"/>
      <c r="P65" s="563"/>
      <c r="Q65" s="563"/>
      <c r="R65" s="563"/>
      <c r="S65" s="563"/>
      <c r="T65" s="563"/>
      <c r="U65" s="563"/>
      <c r="V65" s="564"/>
    </row>
    <row r="66" spans="2:22" ht="15" customHeight="1">
      <c r="B66" s="590"/>
      <c r="C66" s="571"/>
      <c r="D66" s="572"/>
      <c r="E66" s="573"/>
      <c r="F66" s="574"/>
      <c r="G66" s="155" t="s">
        <v>47</v>
      </c>
      <c r="H66" s="575"/>
      <c r="I66" s="575"/>
      <c r="J66" s="156" t="s">
        <v>109</v>
      </c>
      <c r="K66" s="493"/>
      <c r="L66" s="494"/>
      <c r="M66" s="495"/>
      <c r="N66" s="565"/>
      <c r="O66" s="566"/>
      <c r="P66" s="566"/>
      <c r="Q66" s="566"/>
      <c r="R66" s="566"/>
      <c r="S66" s="566"/>
      <c r="T66" s="566"/>
      <c r="U66" s="566"/>
      <c r="V66" s="567"/>
    </row>
    <row r="67" spans="2:22" ht="15" customHeight="1">
      <c r="B67" s="590"/>
      <c r="C67" s="571"/>
      <c r="D67" s="572"/>
      <c r="E67" s="573"/>
      <c r="F67" s="574"/>
      <c r="G67" s="155" t="s">
        <v>47</v>
      </c>
      <c r="H67" s="575"/>
      <c r="I67" s="575"/>
      <c r="J67" s="156" t="s">
        <v>109</v>
      </c>
      <c r="K67" s="493"/>
      <c r="L67" s="494"/>
      <c r="M67" s="495"/>
      <c r="N67" s="565"/>
      <c r="O67" s="566"/>
      <c r="P67" s="566"/>
      <c r="Q67" s="566"/>
      <c r="R67" s="566"/>
      <c r="S67" s="566"/>
      <c r="T67" s="566"/>
      <c r="U67" s="566"/>
      <c r="V67" s="567"/>
    </row>
    <row r="68" spans="2:22" ht="15" customHeight="1">
      <c r="B68" s="590"/>
      <c r="C68" s="571"/>
      <c r="D68" s="572"/>
      <c r="E68" s="573"/>
      <c r="F68" s="574"/>
      <c r="G68" s="155" t="s">
        <v>47</v>
      </c>
      <c r="H68" s="575"/>
      <c r="I68" s="575"/>
      <c r="J68" s="156" t="s">
        <v>109</v>
      </c>
      <c r="K68" s="493"/>
      <c r="L68" s="494"/>
      <c r="M68" s="495"/>
      <c r="N68" s="565"/>
      <c r="O68" s="566"/>
      <c r="P68" s="566"/>
      <c r="Q68" s="566"/>
      <c r="R68" s="566"/>
      <c r="S68" s="566"/>
      <c r="T68" s="566"/>
      <c r="U68" s="566"/>
      <c r="V68" s="567"/>
    </row>
    <row r="69" spans="2:22" ht="15" customHeight="1">
      <c r="B69" s="591"/>
      <c r="C69" s="586"/>
      <c r="D69" s="587"/>
      <c r="E69" s="578"/>
      <c r="F69" s="579"/>
      <c r="G69" s="17" t="s">
        <v>47</v>
      </c>
      <c r="H69" s="588"/>
      <c r="I69" s="588"/>
      <c r="J69" s="157" t="s">
        <v>109</v>
      </c>
      <c r="K69" s="496"/>
      <c r="L69" s="497"/>
      <c r="M69" s="498"/>
      <c r="N69" s="568"/>
      <c r="O69" s="569"/>
      <c r="P69" s="569"/>
      <c r="Q69" s="569"/>
      <c r="R69" s="569"/>
      <c r="S69" s="569"/>
      <c r="T69" s="569"/>
      <c r="U69" s="569"/>
      <c r="V69" s="570"/>
    </row>
    <row r="70" spans="2:22" ht="15" customHeight="1">
      <c r="B70" s="589"/>
      <c r="C70" s="581"/>
      <c r="D70" s="582"/>
      <c r="E70" s="583"/>
      <c r="F70" s="584"/>
      <c r="G70" s="153" t="s">
        <v>47</v>
      </c>
      <c r="H70" s="585"/>
      <c r="I70" s="585"/>
      <c r="J70" s="154" t="s">
        <v>109</v>
      </c>
      <c r="K70" s="490">
        <f>(SUM(E70:F74)+(SUM(H70:I74)/60))/24</f>
        <v>0</v>
      </c>
      <c r="L70" s="491"/>
      <c r="M70" s="492"/>
      <c r="N70" s="562"/>
      <c r="O70" s="563"/>
      <c r="P70" s="563"/>
      <c r="Q70" s="563"/>
      <c r="R70" s="563"/>
      <c r="S70" s="563"/>
      <c r="T70" s="563"/>
      <c r="U70" s="563"/>
      <c r="V70" s="564"/>
    </row>
    <row r="71" spans="2:22" ht="15" customHeight="1">
      <c r="B71" s="590"/>
      <c r="C71" s="571"/>
      <c r="D71" s="572"/>
      <c r="E71" s="573"/>
      <c r="F71" s="574"/>
      <c r="G71" s="155" t="s">
        <v>47</v>
      </c>
      <c r="H71" s="575"/>
      <c r="I71" s="575"/>
      <c r="J71" s="156" t="s">
        <v>109</v>
      </c>
      <c r="K71" s="493"/>
      <c r="L71" s="494"/>
      <c r="M71" s="495"/>
      <c r="N71" s="565"/>
      <c r="O71" s="566"/>
      <c r="P71" s="566"/>
      <c r="Q71" s="566"/>
      <c r="R71" s="566"/>
      <c r="S71" s="566"/>
      <c r="T71" s="566"/>
      <c r="U71" s="566"/>
      <c r="V71" s="567"/>
    </row>
    <row r="72" spans="2:22" ht="15" customHeight="1">
      <c r="B72" s="590"/>
      <c r="C72" s="571"/>
      <c r="D72" s="572"/>
      <c r="E72" s="573"/>
      <c r="F72" s="574"/>
      <c r="G72" s="155" t="s">
        <v>47</v>
      </c>
      <c r="H72" s="575"/>
      <c r="I72" s="575"/>
      <c r="J72" s="156" t="s">
        <v>109</v>
      </c>
      <c r="K72" s="493"/>
      <c r="L72" s="494"/>
      <c r="M72" s="495"/>
      <c r="N72" s="565"/>
      <c r="O72" s="566"/>
      <c r="P72" s="566"/>
      <c r="Q72" s="566"/>
      <c r="R72" s="566"/>
      <c r="S72" s="566"/>
      <c r="T72" s="566"/>
      <c r="U72" s="566"/>
      <c r="V72" s="567"/>
    </row>
    <row r="73" spans="2:22" ht="15" customHeight="1">
      <c r="B73" s="590"/>
      <c r="C73" s="571"/>
      <c r="D73" s="572"/>
      <c r="E73" s="573"/>
      <c r="F73" s="574"/>
      <c r="G73" s="155" t="s">
        <v>47</v>
      </c>
      <c r="H73" s="575"/>
      <c r="I73" s="575"/>
      <c r="J73" s="156" t="s">
        <v>109</v>
      </c>
      <c r="K73" s="493"/>
      <c r="L73" s="494"/>
      <c r="M73" s="495"/>
      <c r="N73" s="565"/>
      <c r="O73" s="566"/>
      <c r="P73" s="566"/>
      <c r="Q73" s="566"/>
      <c r="R73" s="566"/>
      <c r="S73" s="566"/>
      <c r="T73" s="566"/>
      <c r="U73" s="566"/>
      <c r="V73" s="567"/>
    </row>
    <row r="74" spans="2:22" ht="15" customHeight="1">
      <c r="B74" s="591"/>
      <c r="C74" s="586"/>
      <c r="D74" s="587"/>
      <c r="E74" s="578"/>
      <c r="F74" s="579"/>
      <c r="G74" s="17" t="s">
        <v>47</v>
      </c>
      <c r="H74" s="588"/>
      <c r="I74" s="588"/>
      <c r="J74" s="157" t="s">
        <v>109</v>
      </c>
      <c r="K74" s="496"/>
      <c r="L74" s="497"/>
      <c r="M74" s="498"/>
      <c r="N74" s="568"/>
      <c r="O74" s="569"/>
      <c r="P74" s="569"/>
      <c r="Q74" s="569"/>
      <c r="R74" s="569"/>
      <c r="S74" s="569"/>
      <c r="T74" s="569"/>
      <c r="U74" s="569"/>
      <c r="V74" s="570"/>
    </row>
    <row r="75" spans="2:22" ht="15" customHeight="1">
      <c r="B75" s="589"/>
      <c r="C75" s="581"/>
      <c r="D75" s="582"/>
      <c r="E75" s="583"/>
      <c r="F75" s="584"/>
      <c r="G75" s="153" t="s">
        <v>47</v>
      </c>
      <c r="H75" s="585"/>
      <c r="I75" s="585"/>
      <c r="J75" s="154" t="s">
        <v>109</v>
      </c>
      <c r="K75" s="490">
        <f t="shared" ref="K75" si="2">(SUM(E75:F79)+(SUM(H75:I79)/60))/24</f>
        <v>0</v>
      </c>
      <c r="L75" s="491"/>
      <c r="M75" s="492"/>
      <c r="N75" s="562"/>
      <c r="O75" s="563"/>
      <c r="P75" s="563"/>
      <c r="Q75" s="563"/>
      <c r="R75" s="563"/>
      <c r="S75" s="563"/>
      <c r="T75" s="563"/>
      <c r="U75" s="563"/>
      <c r="V75" s="564"/>
    </row>
    <row r="76" spans="2:22" ht="15" customHeight="1">
      <c r="B76" s="590"/>
      <c r="C76" s="571"/>
      <c r="D76" s="572"/>
      <c r="E76" s="573"/>
      <c r="F76" s="574"/>
      <c r="G76" s="155" t="s">
        <v>47</v>
      </c>
      <c r="H76" s="575"/>
      <c r="I76" s="575"/>
      <c r="J76" s="156" t="s">
        <v>109</v>
      </c>
      <c r="K76" s="493"/>
      <c r="L76" s="494"/>
      <c r="M76" s="495"/>
      <c r="N76" s="565"/>
      <c r="O76" s="566"/>
      <c r="P76" s="566"/>
      <c r="Q76" s="566"/>
      <c r="R76" s="566"/>
      <c r="S76" s="566"/>
      <c r="T76" s="566"/>
      <c r="U76" s="566"/>
      <c r="V76" s="567"/>
    </row>
    <row r="77" spans="2:22" ht="15" customHeight="1">
      <c r="B77" s="590"/>
      <c r="C77" s="571"/>
      <c r="D77" s="572"/>
      <c r="E77" s="573"/>
      <c r="F77" s="574"/>
      <c r="G77" s="155" t="s">
        <v>47</v>
      </c>
      <c r="H77" s="575"/>
      <c r="I77" s="575"/>
      <c r="J77" s="156" t="s">
        <v>109</v>
      </c>
      <c r="K77" s="493"/>
      <c r="L77" s="494"/>
      <c r="M77" s="495"/>
      <c r="N77" s="565"/>
      <c r="O77" s="566"/>
      <c r="P77" s="566"/>
      <c r="Q77" s="566"/>
      <c r="R77" s="566"/>
      <c r="S77" s="566"/>
      <c r="T77" s="566"/>
      <c r="U77" s="566"/>
      <c r="V77" s="567"/>
    </row>
    <row r="78" spans="2:22" ht="15" customHeight="1">
      <c r="B78" s="590"/>
      <c r="C78" s="571"/>
      <c r="D78" s="572"/>
      <c r="E78" s="573"/>
      <c r="F78" s="574"/>
      <c r="G78" s="155" t="s">
        <v>47</v>
      </c>
      <c r="H78" s="575"/>
      <c r="I78" s="575"/>
      <c r="J78" s="156" t="s">
        <v>109</v>
      </c>
      <c r="K78" s="493"/>
      <c r="L78" s="494"/>
      <c r="M78" s="495"/>
      <c r="N78" s="565"/>
      <c r="O78" s="566"/>
      <c r="P78" s="566"/>
      <c r="Q78" s="566"/>
      <c r="R78" s="566"/>
      <c r="S78" s="566"/>
      <c r="T78" s="566"/>
      <c r="U78" s="566"/>
      <c r="V78" s="567"/>
    </row>
    <row r="79" spans="2:22" ht="15" customHeight="1">
      <c r="B79" s="591"/>
      <c r="C79" s="586"/>
      <c r="D79" s="587"/>
      <c r="E79" s="578"/>
      <c r="F79" s="579"/>
      <c r="G79" s="17" t="s">
        <v>47</v>
      </c>
      <c r="H79" s="588"/>
      <c r="I79" s="588"/>
      <c r="J79" s="157" t="s">
        <v>109</v>
      </c>
      <c r="K79" s="496"/>
      <c r="L79" s="497"/>
      <c r="M79" s="498"/>
      <c r="N79" s="568"/>
      <c r="O79" s="569"/>
      <c r="P79" s="569"/>
      <c r="Q79" s="569"/>
      <c r="R79" s="569"/>
      <c r="S79" s="569"/>
      <c r="T79" s="569"/>
      <c r="U79" s="569"/>
      <c r="V79" s="570"/>
    </row>
    <row r="80" spans="2:22" ht="15" customHeight="1">
      <c r="B80" s="589"/>
      <c r="C80" s="581"/>
      <c r="D80" s="582"/>
      <c r="E80" s="583"/>
      <c r="F80" s="584"/>
      <c r="G80" s="153" t="s">
        <v>47</v>
      </c>
      <c r="H80" s="585"/>
      <c r="I80" s="585"/>
      <c r="J80" s="154" t="s">
        <v>109</v>
      </c>
      <c r="K80" s="490">
        <f t="shared" ref="K80" si="3">(SUM(E80:F84)+(SUM(H80:I84)/60))/24</f>
        <v>0</v>
      </c>
      <c r="L80" s="491"/>
      <c r="M80" s="492"/>
      <c r="N80" s="562"/>
      <c r="O80" s="563"/>
      <c r="P80" s="563"/>
      <c r="Q80" s="563"/>
      <c r="R80" s="563"/>
      <c r="S80" s="563"/>
      <c r="T80" s="563"/>
      <c r="U80" s="563"/>
      <c r="V80" s="564"/>
    </row>
    <row r="81" spans="2:22" ht="15" customHeight="1">
      <c r="B81" s="590"/>
      <c r="C81" s="571"/>
      <c r="D81" s="572"/>
      <c r="E81" s="573"/>
      <c r="F81" s="574"/>
      <c r="G81" s="155" t="s">
        <v>47</v>
      </c>
      <c r="H81" s="575"/>
      <c r="I81" s="575"/>
      <c r="J81" s="156" t="s">
        <v>109</v>
      </c>
      <c r="K81" s="493"/>
      <c r="L81" s="494"/>
      <c r="M81" s="495"/>
      <c r="N81" s="565"/>
      <c r="O81" s="566"/>
      <c r="P81" s="566"/>
      <c r="Q81" s="566"/>
      <c r="R81" s="566"/>
      <c r="S81" s="566"/>
      <c r="T81" s="566"/>
      <c r="U81" s="566"/>
      <c r="V81" s="567"/>
    </row>
    <row r="82" spans="2:22" ht="15" customHeight="1">
      <c r="B82" s="590"/>
      <c r="C82" s="571"/>
      <c r="D82" s="572"/>
      <c r="E82" s="573"/>
      <c r="F82" s="574"/>
      <c r="G82" s="155" t="s">
        <v>47</v>
      </c>
      <c r="H82" s="575"/>
      <c r="I82" s="575"/>
      <c r="J82" s="156" t="s">
        <v>109</v>
      </c>
      <c r="K82" s="493"/>
      <c r="L82" s="494"/>
      <c r="M82" s="495"/>
      <c r="N82" s="565"/>
      <c r="O82" s="566"/>
      <c r="P82" s="566"/>
      <c r="Q82" s="566"/>
      <c r="R82" s="566"/>
      <c r="S82" s="566"/>
      <c r="T82" s="566"/>
      <c r="U82" s="566"/>
      <c r="V82" s="567"/>
    </row>
    <row r="83" spans="2:22" ht="15" customHeight="1">
      <c r="B83" s="590"/>
      <c r="C83" s="571"/>
      <c r="D83" s="572"/>
      <c r="E83" s="573"/>
      <c r="F83" s="574"/>
      <c r="G83" s="155" t="s">
        <v>47</v>
      </c>
      <c r="H83" s="575"/>
      <c r="I83" s="575"/>
      <c r="J83" s="156" t="s">
        <v>109</v>
      </c>
      <c r="K83" s="493"/>
      <c r="L83" s="494"/>
      <c r="M83" s="495"/>
      <c r="N83" s="565"/>
      <c r="O83" s="566"/>
      <c r="P83" s="566"/>
      <c r="Q83" s="566"/>
      <c r="R83" s="566"/>
      <c r="S83" s="566"/>
      <c r="T83" s="566"/>
      <c r="U83" s="566"/>
      <c r="V83" s="567"/>
    </row>
    <row r="84" spans="2:22" ht="15" customHeight="1">
      <c r="B84" s="591"/>
      <c r="C84" s="576"/>
      <c r="D84" s="577"/>
      <c r="E84" s="578"/>
      <c r="F84" s="579"/>
      <c r="G84" s="158" t="s">
        <v>47</v>
      </c>
      <c r="H84" s="580"/>
      <c r="I84" s="580"/>
      <c r="J84" s="159" t="s">
        <v>109</v>
      </c>
      <c r="K84" s="496"/>
      <c r="L84" s="497"/>
      <c r="M84" s="498"/>
      <c r="N84" s="568"/>
      <c r="O84" s="569"/>
      <c r="P84" s="569"/>
      <c r="Q84" s="569"/>
      <c r="R84" s="569"/>
      <c r="S84" s="569"/>
      <c r="T84" s="569"/>
      <c r="U84" s="569"/>
      <c r="V84" s="570"/>
    </row>
    <row r="85" spans="2:22" ht="15.6" customHeight="1"/>
    <row r="86" spans="2:22" ht="15.6" customHeight="1"/>
    <row r="87" spans="2:22" ht="15.6" customHeight="1">
      <c r="B87" s="47" t="s">
        <v>155</v>
      </c>
      <c r="T87" s="48" t="s">
        <v>107</v>
      </c>
    </row>
    <row r="88" spans="2:22" ht="23.25" customHeight="1">
      <c r="B88" s="333" t="s">
        <v>72</v>
      </c>
      <c r="C88" s="335"/>
      <c r="D88" s="592">
        <f>D14</f>
        <v>0</v>
      </c>
      <c r="E88" s="593"/>
      <c r="F88" s="116" t="s">
        <v>99</v>
      </c>
      <c r="G88" s="592">
        <f>G14</f>
        <v>0</v>
      </c>
      <c r="H88" s="594"/>
      <c r="I88" s="594"/>
      <c r="J88" s="593"/>
    </row>
    <row r="89" spans="2:22" ht="23.25" customHeight="1">
      <c r="B89" s="63" t="s">
        <v>52</v>
      </c>
    </row>
    <row r="90" spans="2:22" ht="40.15" customHeight="1">
      <c r="B90" s="529" t="s">
        <v>134</v>
      </c>
      <c r="C90" s="529"/>
      <c r="D90" s="529"/>
      <c r="E90" s="529"/>
      <c r="F90" s="160" t="str">
        <f>IF($M$10="　","○","　")</f>
        <v>　</v>
      </c>
      <c r="G90" s="530" t="s">
        <v>83</v>
      </c>
      <c r="H90" s="531"/>
      <c r="I90" s="531"/>
      <c r="J90" s="531"/>
      <c r="K90" s="532" t="s">
        <v>149</v>
      </c>
      <c r="L90" s="532"/>
      <c r="M90" s="532"/>
      <c r="N90" s="532"/>
      <c r="O90" s="532"/>
      <c r="P90" s="535">
        <f>SUM(P93:S112)</f>
        <v>140100</v>
      </c>
      <c r="Q90" s="535"/>
      <c r="R90" s="535"/>
      <c r="S90" s="535"/>
      <c r="T90" s="535"/>
      <c r="U90" s="111" t="s">
        <v>151</v>
      </c>
      <c r="V90" s="161"/>
    </row>
    <row r="91" spans="2:22" ht="40.15" customHeight="1">
      <c r="B91" s="529"/>
      <c r="C91" s="529"/>
      <c r="D91" s="529"/>
      <c r="E91" s="529"/>
      <c r="F91" s="160" t="str">
        <f>IF($M$10="○","○","　")</f>
        <v>　</v>
      </c>
      <c r="G91" s="530" t="s">
        <v>84</v>
      </c>
      <c r="H91" s="531"/>
      <c r="I91" s="531"/>
      <c r="J91" s="531"/>
      <c r="K91" s="536" t="s">
        <v>150</v>
      </c>
      <c r="L91" s="536"/>
      <c r="M91" s="536"/>
      <c r="N91" s="536"/>
      <c r="O91" s="536"/>
      <c r="P91" s="535">
        <f>SUM(T93:U112)</f>
        <v>127361</v>
      </c>
      <c r="Q91" s="535"/>
      <c r="R91" s="535"/>
      <c r="S91" s="535"/>
      <c r="T91" s="535"/>
      <c r="U91" s="111" t="s">
        <v>8</v>
      </c>
      <c r="V91" s="161"/>
    </row>
    <row r="92" spans="2:22" ht="45.6" customHeight="1">
      <c r="B92" s="162" t="s">
        <v>159</v>
      </c>
      <c r="C92" s="561" t="s">
        <v>131</v>
      </c>
      <c r="D92" s="561"/>
      <c r="E92" s="561"/>
      <c r="F92" s="561"/>
      <c r="G92" s="561" t="s">
        <v>147</v>
      </c>
      <c r="H92" s="561"/>
      <c r="I92" s="561"/>
      <c r="J92" s="561"/>
      <c r="K92" s="543" t="s">
        <v>127</v>
      </c>
      <c r="L92" s="544"/>
      <c r="M92" s="544"/>
      <c r="N92" s="110" t="s">
        <v>148</v>
      </c>
      <c r="O92" s="163" t="s">
        <v>160</v>
      </c>
      <c r="P92" s="545" t="s">
        <v>152</v>
      </c>
      <c r="Q92" s="542"/>
      <c r="R92" s="542"/>
      <c r="S92" s="542"/>
      <c r="T92" s="546" t="s">
        <v>153</v>
      </c>
      <c r="U92" s="547"/>
      <c r="V92" s="126"/>
    </row>
    <row r="93" spans="2:22" ht="40.15" customHeight="1">
      <c r="B93" s="164"/>
      <c r="C93" s="557"/>
      <c r="D93" s="557"/>
      <c r="E93" s="557"/>
      <c r="F93" s="557"/>
      <c r="G93" s="557"/>
      <c r="H93" s="557"/>
      <c r="I93" s="557"/>
      <c r="J93" s="557"/>
      <c r="K93" s="558"/>
      <c r="L93" s="558"/>
      <c r="M93" s="558"/>
      <c r="N93" s="113"/>
      <c r="O93" s="113"/>
      <c r="P93" s="550">
        <v>100</v>
      </c>
      <c r="Q93" s="550"/>
      <c r="R93" s="550"/>
      <c r="S93" s="550"/>
      <c r="T93" s="551">
        <f>IF(P93="","",ROUNDDOWN(P93/1.1,0))</f>
        <v>90</v>
      </c>
      <c r="U93" s="552"/>
      <c r="V93" s="126"/>
    </row>
    <row r="94" spans="2:22" ht="40.15" customHeight="1">
      <c r="B94" s="164"/>
      <c r="C94" s="557"/>
      <c r="D94" s="557"/>
      <c r="E94" s="557"/>
      <c r="F94" s="557"/>
      <c r="G94" s="557"/>
      <c r="H94" s="557"/>
      <c r="I94" s="557"/>
      <c r="J94" s="557"/>
      <c r="K94" s="558"/>
      <c r="L94" s="558"/>
      <c r="M94" s="558"/>
      <c r="N94" s="113"/>
      <c r="O94" s="113"/>
      <c r="P94" s="550">
        <v>50000</v>
      </c>
      <c r="Q94" s="550"/>
      <c r="R94" s="550"/>
      <c r="S94" s="550"/>
      <c r="T94" s="551">
        <f>IF(P94="","",ROUNDDOWN(P94/1.1,0))</f>
        <v>45454</v>
      </c>
      <c r="U94" s="552"/>
      <c r="V94" s="126"/>
    </row>
    <row r="95" spans="2:22" ht="40.15" customHeight="1">
      <c r="B95" s="164"/>
      <c r="C95" s="557"/>
      <c r="D95" s="557"/>
      <c r="E95" s="557"/>
      <c r="F95" s="557"/>
      <c r="G95" s="557"/>
      <c r="H95" s="557"/>
      <c r="I95" s="557"/>
      <c r="J95" s="557"/>
      <c r="K95" s="558"/>
      <c r="L95" s="558"/>
      <c r="M95" s="558"/>
      <c r="N95" s="113"/>
      <c r="O95" s="113"/>
      <c r="P95" s="550">
        <v>80000</v>
      </c>
      <c r="Q95" s="550"/>
      <c r="R95" s="550"/>
      <c r="S95" s="550"/>
      <c r="T95" s="551">
        <f>IF(P95="","",ROUNDDOWN(P95/1.1,0))</f>
        <v>72727</v>
      </c>
      <c r="U95" s="552"/>
      <c r="V95" s="126"/>
    </row>
    <row r="96" spans="2:22" ht="40.15" customHeight="1">
      <c r="B96" s="164"/>
      <c r="C96" s="557"/>
      <c r="D96" s="557"/>
      <c r="E96" s="557"/>
      <c r="F96" s="557"/>
      <c r="G96" s="557"/>
      <c r="H96" s="557"/>
      <c r="I96" s="557"/>
      <c r="J96" s="557"/>
      <c r="K96" s="558"/>
      <c r="L96" s="558"/>
      <c r="M96" s="558"/>
      <c r="N96" s="113"/>
      <c r="O96" s="113"/>
      <c r="P96" s="550">
        <v>10000</v>
      </c>
      <c r="Q96" s="550"/>
      <c r="R96" s="550"/>
      <c r="S96" s="550"/>
      <c r="T96" s="551">
        <f>IF(P96="","",ROUNDDOWN(P96/1.1,0))</f>
        <v>9090</v>
      </c>
      <c r="U96" s="552"/>
      <c r="V96" s="126"/>
    </row>
    <row r="97" spans="2:22" ht="40.15" customHeight="1">
      <c r="B97" s="164"/>
      <c r="C97" s="557"/>
      <c r="D97" s="557"/>
      <c r="E97" s="557"/>
      <c r="F97" s="557"/>
      <c r="G97" s="557"/>
      <c r="H97" s="557"/>
      <c r="I97" s="557"/>
      <c r="J97" s="557"/>
      <c r="K97" s="558"/>
      <c r="L97" s="558"/>
      <c r="M97" s="558"/>
      <c r="N97" s="113"/>
      <c r="O97" s="113"/>
      <c r="P97" s="550"/>
      <c r="Q97" s="550"/>
      <c r="R97" s="550"/>
      <c r="S97" s="550"/>
      <c r="T97" s="551" t="str">
        <f>IF(P97="","",ROUNDDOWN(P97/1.1,0))</f>
        <v/>
      </c>
      <c r="U97" s="552"/>
      <c r="V97" s="126"/>
    </row>
    <row r="98" spans="2:22" ht="40.15" customHeight="1">
      <c r="B98" s="164"/>
      <c r="C98" s="557"/>
      <c r="D98" s="557"/>
      <c r="E98" s="557"/>
      <c r="F98" s="557"/>
      <c r="G98" s="557"/>
      <c r="H98" s="557"/>
      <c r="I98" s="557"/>
      <c r="J98" s="557"/>
      <c r="K98" s="558"/>
      <c r="L98" s="558"/>
      <c r="M98" s="558"/>
      <c r="N98" s="113"/>
      <c r="O98" s="113"/>
      <c r="P98" s="550"/>
      <c r="Q98" s="550"/>
      <c r="R98" s="550"/>
      <c r="S98" s="550"/>
      <c r="T98" s="551" t="str">
        <f t="shared" ref="T98:T112" si="4">IF(P98="","",ROUNDDOWN(P98/1.1,0))</f>
        <v/>
      </c>
      <c r="U98" s="552"/>
      <c r="V98" s="126"/>
    </row>
    <row r="99" spans="2:22" ht="40.15" customHeight="1">
      <c r="B99" s="164"/>
      <c r="C99" s="557"/>
      <c r="D99" s="557"/>
      <c r="E99" s="557"/>
      <c r="F99" s="557"/>
      <c r="G99" s="557"/>
      <c r="H99" s="557"/>
      <c r="I99" s="557"/>
      <c r="J99" s="557"/>
      <c r="K99" s="558"/>
      <c r="L99" s="558"/>
      <c r="M99" s="558"/>
      <c r="N99" s="113"/>
      <c r="O99" s="113"/>
      <c r="P99" s="550"/>
      <c r="Q99" s="550"/>
      <c r="R99" s="550"/>
      <c r="S99" s="550"/>
      <c r="T99" s="551" t="str">
        <f t="shared" si="4"/>
        <v/>
      </c>
      <c r="U99" s="552"/>
      <c r="V99" s="126"/>
    </row>
    <row r="100" spans="2:22" ht="40.15" customHeight="1">
      <c r="B100" s="164"/>
      <c r="C100" s="557"/>
      <c r="D100" s="557"/>
      <c r="E100" s="557"/>
      <c r="F100" s="557"/>
      <c r="G100" s="557"/>
      <c r="H100" s="557"/>
      <c r="I100" s="557"/>
      <c r="J100" s="557"/>
      <c r="K100" s="558"/>
      <c r="L100" s="558"/>
      <c r="M100" s="558"/>
      <c r="N100" s="113"/>
      <c r="O100" s="113"/>
      <c r="P100" s="550"/>
      <c r="Q100" s="550"/>
      <c r="R100" s="550"/>
      <c r="S100" s="550"/>
      <c r="T100" s="551" t="str">
        <f t="shared" si="4"/>
        <v/>
      </c>
      <c r="U100" s="552"/>
      <c r="V100" s="126"/>
    </row>
    <row r="101" spans="2:22" ht="40.15" customHeight="1">
      <c r="B101" s="164"/>
      <c r="C101" s="557"/>
      <c r="D101" s="557"/>
      <c r="E101" s="557"/>
      <c r="F101" s="557"/>
      <c r="G101" s="557"/>
      <c r="H101" s="557"/>
      <c r="I101" s="557"/>
      <c r="J101" s="557"/>
      <c r="K101" s="558"/>
      <c r="L101" s="558"/>
      <c r="M101" s="558"/>
      <c r="N101" s="113"/>
      <c r="O101" s="113"/>
      <c r="P101" s="550"/>
      <c r="Q101" s="550"/>
      <c r="R101" s="550"/>
      <c r="S101" s="550"/>
      <c r="T101" s="551" t="str">
        <f t="shared" si="4"/>
        <v/>
      </c>
      <c r="U101" s="552"/>
      <c r="V101" s="126"/>
    </row>
    <row r="102" spans="2:22" ht="40.15" customHeight="1">
      <c r="B102" s="164"/>
      <c r="C102" s="557"/>
      <c r="D102" s="557"/>
      <c r="E102" s="557"/>
      <c r="F102" s="557"/>
      <c r="G102" s="557"/>
      <c r="H102" s="557"/>
      <c r="I102" s="557"/>
      <c r="J102" s="557"/>
      <c r="K102" s="558"/>
      <c r="L102" s="558"/>
      <c r="M102" s="558"/>
      <c r="N102" s="113"/>
      <c r="O102" s="113"/>
      <c r="P102" s="550"/>
      <c r="Q102" s="550"/>
      <c r="R102" s="550"/>
      <c r="S102" s="550"/>
      <c r="T102" s="551" t="str">
        <f t="shared" si="4"/>
        <v/>
      </c>
      <c r="U102" s="552"/>
      <c r="V102" s="126"/>
    </row>
    <row r="103" spans="2:22" ht="40.15" customHeight="1">
      <c r="B103" s="164"/>
      <c r="C103" s="557"/>
      <c r="D103" s="557"/>
      <c r="E103" s="557"/>
      <c r="F103" s="557"/>
      <c r="G103" s="557"/>
      <c r="H103" s="557"/>
      <c r="I103" s="557"/>
      <c r="J103" s="557"/>
      <c r="K103" s="558"/>
      <c r="L103" s="558"/>
      <c r="M103" s="558"/>
      <c r="N103" s="113"/>
      <c r="O103" s="113"/>
      <c r="P103" s="550"/>
      <c r="Q103" s="550"/>
      <c r="R103" s="550"/>
      <c r="S103" s="550"/>
      <c r="T103" s="551" t="str">
        <f t="shared" si="4"/>
        <v/>
      </c>
      <c r="U103" s="552"/>
      <c r="V103" s="126"/>
    </row>
    <row r="104" spans="2:22" ht="40.15" customHeight="1">
      <c r="B104" s="164"/>
      <c r="C104" s="557"/>
      <c r="D104" s="557"/>
      <c r="E104" s="557"/>
      <c r="F104" s="557"/>
      <c r="G104" s="557"/>
      <c r="H104" s="557"/>
      <c r="I104" s="557"/>
      <c r="J104" s="557"/>
      <c r="K104" s="558"/>
      <c r="L104" s="558"/>
      <c r="M104" s="558"/>
      <c r="N104" s="113"/>
      <c r="O104" s="113"/>
      <c r="P104" s="550"/>
      <c r="Q104" s="550"/>
      <c r="R104" s="550"/>
      <c r="S104" s="550"/>
      <c r="T104" s="551" t="str">
        <f t="shared" si="4"/>
        <v/>
      </c>
      <c r="U104" s="552"/>
      <c r="V104" s="126"/>
    </row>
    <row r="105" spans="2:22" ht="40.15" customHeight="1">
      <c r="B105" s="164"/>
      <c r="C105" s="557"/>
      <c r="D105" s="557"/>
      <c r="E105" s="557"/>
      <c r="F105" s="557"/>
      <c r="G105" s="557"/>
      <c r="H105" s="557"/>
      <c r="I105" s="557"/>
      <c r="J105" s="557"/>
      <c r="K105" s="558"/>
      <c r="L105" s="558"/>
      <c r="M105" s="558"/>
      <c r="N105" s="113"/>
      <c r="O105" s="113"/>
      <c r="P105" s="550"/>
      <c r="Q105" s="550"/>
      <c r="R105" s="550"/>
      <c r="S105" s="550"/>
      <c r="T105" s="551" t="str">
        <f t="shared" si="4"/>
        <v/>
      </c>
      <c r="U105" s="552"/>
      <c r="V105" s="126"/>
    </row>
    <row r="106" spans="2:22" ht="40.15" customHeight="1">
      <c r="B106" s="164"/>
      <c r="C106" s="557"/>
      <c r="D106" s="557"/>
      <c r="E106" s="557"/>
      <c r="F106" s="557"/>
      <c r="G106" s="557"/>
      <c r="H106" s="557"/>
      <c r="I106" s="557"/>
      <c r="J106" s="557"/>
      <c r="K106" s="558"/>
      <c r="L106" s="558"/>
      <c r="M106" s="558"/>
      <c r="N106" s="113"/>
      <c r="O106" s="113"/>
      <c r="P106" s="550"/>
      <c r="Q106" s="550"/>
      <c r="R106" s="550"/>
      <c r="S106" s="550"/>
      <c r="T106" s="551" t="str">
        <f t="shared" si="4"/>
        <v/>
      </c>
      <c r="U106" s="552"/>
      <c r="V106" s="126"/>
    </row>
    <row r="107" spans="2:22" ht="40.15" customHeight="1">
      <c r="B107" s="164"/>
      <c r="C107" s="557"/>
      <c r="D107" s="557"/>
      <c r="E107" s="557"/>
      <c r="F107" s="557"/>
      <c r="G107" s="557"/>
      <c r="H107" s="557"/>
      <c r="I107" s="557"/>
      <c r="J107" s="557"/>
      <c r="K107" s="558"/>
      <c r="L107" s="558"/>
      <c r="M107" s="558"/>
      <c r="N107" s="113"/>
      <c r="O107" s="113"/>
      <c r="P107" s="550"/>
      <c r="Q107" s="550"/>
      <c r="R107" s="550"/>
      <c r="S107" s="550"/>
      <c r="T107" s="551" t="str">
        <f t="shared" si="4"/>
        <v/>
      </c>
      <c r="U107" s="552"/>
      <c r="V107" s="126"/>
    </row>
    <row r="108" spans="2:22" ht="40.15" customHeight="1">
      <c r="B108" s="164"/>
      <c r="C108" s="557"/>
      <c r="D108" s="557"/>
      <c r="E108" s="557"/>
      <c r="F108" s="557"/>
      <c r="G108" s="557"/>
      <c r="H108" s="557"/>
      <c r="I108" s="557"/>
      <c r="J108" s="557"/>
      <c r="K108" s="558"/>
      <c r="L108" s="558"/>
      <c r="M108" s="558"/>
      <c r="N108" s="113"/>
      <c r="O108" s="113"/>
      <c r="P108" s="550"/>
      <c r="Q108" s="550"/>
      <c r="R108" s="550"/>
      <c r="S108" s="550"/>
      <c r="T108" s="551" t="str">
        <f t="shared" si="4"/>
        <v/>
      </c>
      <c r="U108" s="552"/>
      <c r="V108" s="126"/>
    </row>
    <row r="109" spans="2:22" ht="40.15" customHeight="1">
      <c r="B109" s="164"/>
      <c r="C109" s="557"/>
      <c r="D109" s="557"/>
      <c r="E109" s="557"/>
      <c r="F109" s="557"/>
      <c r="G109" s="557"/>
      <c r="H109" s="557"/>
      <c r="I109" s="557"/>
      <c r="J109" s="557"/>
      <c r="K109" s="558"/>
      <c r="L109" s="558"/>
      <c r="M109" s="558"/>
      <c r="N109" s="113"/>
      <c r="O109" s="113"/>
      <c r="P109" s="550"/>
      <c r="Q109" s="550"/>
      <c r="R109" s="550"/>
      <c r="S109" s="550"/>
      <c r="T109" s="551" t="str">
        <f t="shared" si="4"/>
        <v/>
      </c>
      <c r="U109" s="552"/>
      <c r="V109" s="126"/>
    </row>
    <row r="110" spans="2:22" ht="40.15" customHeight="1">
      <c r="B110" s="164"/>
      <c r="C110" s="557"/>
      <c r="D110" s="557"/>
      <c r="E110" s="557"/>
      <c r="F110" s="557"/>
      <c r="G110" s="557"/>
      <c r="H110" s="557"/>
      <c r="I110" s="557"/>
      <c r="J110" s="557"/>
      <c r="K110" s="558"/>
      <c r="L110" s="558"/>
      <c r="M110" s="558"/>
      <c r="N110" s="113"/>
      <c r="O110" s="113"/>
      <c r="P110" s="550"/>
      <c r="Q110" s="550"/>
      <c r="R110" s="550"/>
      <c r="S110" s="550"/>
      <c r="T110" s="551" t="str">
        <f t="shared" si="4"/>
        <v/>
      </c>
      <c r="U110" s="552"/>
      <c r="V110" s="126"/>
    </row>
    <row r="111" spans="2:22" ht="40.15" customHeight="1">
      <c r="B111" s="164"/>
      <c r="C111" s="557"/>
      <c r="D111" s="557"/>
      <c r="E111" s="557"/>
      <c r="F111" s="557"/>
      <c r="G111" s="557"/>
      <c r="H111" s="557"/>
      <c r="I111" s="557"/>
      <c r="J111" s="557"/>
      <c r="K111" s="558"/>
      <c r="L111" s="558"/>
      <c r="M111" s="558"/>
      <c r="N111" s="113"/>
      <c r="O111" s="113"/>
      <c r="P111" s="550"/>
      <c r="Q111" s="550"/>
      <c r="R111" s="550"/>
      <c r="S111" s="550"/>
      <c r="T111" s="551" t="str">
        <f t="shared" si="4"/>
        <v/>
      </c>
      <c r="U111" s="552"/>
      <c r="V111" s="126"/>
    </row>
    <row r="112" spans="2:22" ht="40.15" customHeight="1">
      <c r="B112" s="164"/>
      <c r="C112" s="557"/>
      <c r="D112" s="557"/>
      <c r="E112" s="557"/>
      <c r="F112" s="557"/>
      <c r="G112" s="557"/>
      <c r="H112" s="557"/>
      <c r="I112" s="557"/>
      <c r="J112" s="557"/>
      <c r="K112" s="558"/>
      <c r="L112" s="558"/>
      <c r="M112" s="558"/>
      <c r="N112" s="113"/>
      <c r="O112" s="113"/>
      <c r="P112" s="550"/>
      <c r="Q112" s="550"/>
      <c r="R112" s="550"/>
      <c r="S112" s="550"/>
      <c r="T112" s="551" t="str">
        <f t="shared" si="4"/>
        <v/>
      </c>
      <c r="U112" s="552"/>
      <c r="V112" s="126"/>
    </row>
  </sheetData>
  <sheetProtection insertColumns="0"/>
  <dataConsolidate/>
  <mergeCells count="321">
    <mergeCell ref="T107:U107"/>
    <mergeCell ref="T108:U108"/>
    <mergeCell ref="T109:U109"/>
    <mergeCell ref="T110:U110"/>
    <mergeCell ref="T111:U111"/>
    <mergeCell ref="T112:U112"/>
    <mergeCell ref="B88:C88"/>
    <mergeCell ref="D88:E88"/>
    <mergeCell ref="G88:J88"/>
    <mergeCell ref="T92:U92"/>
    <mergeCell ref="T93:U93"/>
    <mergeCell ref="T94:U94"/>
    <mergeCell ref="T95:U95"/>
    <mergeCell ref="T96:U96"/>
    <mergeCell ref="T97:U97"/>
    <mergeCell ref="C109:F109"/>
    <mergeCell ref="G109:J109"/>
    <mergeCell ref="K109:M109"/>
    <mergeCell ref="P109:S109"/>
    <mergeCell ref="C107:F107"/>
    <mergeCell ref="G107:J107"/>
    <mergeCell ref="K107:M107"/>
    <mergeCell ref="P107:S107"/>
    <mergeCell ref="K108:M108"/>
    <mergeCell ref="B46:C46"/>
    <mergeCell ref="D46:E46"/>
    <mergeCell ref="G46:J46"/>
    <mergeCell ref="H82:I82"/>
    <mergeCell ref="H83:I83"/>
    <mergeCell ref="H84:I84"/>
    <mergeCell ref="H73:I73"/>
    <mergeCell ref="H74:I74"/>
    <mergeCell ref="H75:I75"/>
    <mergeCell ref="H76:I76"/>
    <mergeCell ref="H77:I77"/>
    <mergeCell ref="H78:I78"/>
    <mergeCell ref="H79:I79"/>
    <mergeCell ref="H80:I80"/>
    <mergeCell ref="H81:I81"/>
    <mergeCell ref="H64:I64"/>
    <mergeCell ref="H65:I65"/>
    <mergeCell ref="H66:I66"/>
    <mergeCell ref="H67:I67"/>
    <mergeCell ref="H68:I68"/>
    <mergeCell ref="H69:I69"/>
    <mergeCell ref="H70:I70"/>
    <mergeCell ref="H71:I71"/>
    <mergeCell ref="H72:I72"/>
    <mergeCell ref="H55:I55"/>
    <mergeCell ref="H56:I56"/>
    <mergeCell ref="H57:I57"/>
    <mergeCell ref="H58:I58"/>
    <mergeCell ref="H59:I59"/>
    <mergeCell ref="H60:I60"/>
    <mergeCell ref="H61:I61"/>
    <mergeCell ref="H62:I62"/>
    <mergeCell ref="H63:I63"/>
    <mergeCell ref="P108:S108"/>
    <mergeCell ref="C99:F99"/>
    <mergeCell ref="G99:J99"/>
    <mergeCell ref="K99:M99"/>
    <mergeCell ref="P99:S99"/>
    <mergeCell ref="C100:F100"/>
    <mergeCell ref="G100:J100"/>
    <mergeCell ref="K100:M100"/>
    <mergeCell ref="P100:S100"/>
    <mergeCell ref="C101:F101"/>
    <mergeCell ref="G105:J105"/>
    <mergeCell ref="K105:M105"/>
    <mergeCell ref="G101:J101"/>
    <mergeCell ref="C97:F97"/>
    <mergeCell ref="G97:J97"/>
    <mergeCell ref="K97:M97"/>
    <mergeCell ref="P97:S97"/>
    <mergeCell ref="C98:F98"/>
    <mergeCell ref="G98:J98"/>
    <mergeCell ref="K98:M98"/>
    <mergeCell ref="P98:S98"/>
    <mergeCell ref="T98:U98"/>
    <mergeCell ref="T102:U102"/>
    <mergeCell ref="T103:U103"/>
    <mergeCell ref="T104:U104"/>
    <mergeCell ref="T105:U105"/>
    <mergeCell ref="K90:O90"/>
    <mergeCell ref="T99:U99"/>
    <mergeCell ref="T100:U100"/>
    <mergeCell ref="P106:S106"/>
    <mergeCell ref="K103:M103"/>
    <mergeCell ref="K104:M104"/>
    <mergeCell ref="K93:M93"/>
    <mergeCell ref="K94:M94"/>
    <mergeCell ref="P92:S92"/>
    <mergeCell ref="P90:T90"/>
    <mergeCell ref="P93:S93"/>
    <mergeCell ref="P94:S94"/>
    <mergeCell ref="P95:S95"/>
    <mergeCell ref="P101:S101"/>
    <mergeCell ref="K95:M95"/>
    <mergeCell ref="T101:U101"/>
    <mergeCell ref="T106:U106"/>
    <mergeCell ref="K101:M101"/>
    <mergeCell ref="K91:O91"/>
    <mergeCell ref="K96:M96"/>
    <mergeCell ref="P96:S96"/>
    <mergeCell ref="B16:C16"/>
    <mergeCell ref="D16:J16"/>
    <mergeCell ref="K16:N16"/>
    <mergeCell ref="P16:T16"/>
    <mergeCell ref="T19:T24"/>
    <mergeCell ref="D29:E29"/>
    <mergeCell ref="O29:R29"/>
    <mergeCell ref="B31:C31"/>
    <mergeCell ref="B27:C27"/>
    <mergeCell ref="D28:E28"/>
    <mergeCell ref="M28:M29"/>
    <mergeCell ref="O28:R28"/>
    <mergeCell ref="D30:E30"/>
    <mergeCell ref="F28:L28"/>
    <mergeCell ref="F29:L29"/>
    <mergeCell ref="F30:H30"/>
    <mergeCell ref="J30:L30"/>
    <mergeCell ref="B28:C30"/>
    <mergeCell ref="G92:J92"/>
    <mergeCell ref="D31:R31"/>
    <mergeCell ref="M27:R27"/>
    <mergeCell ref="D27:K27"/>
    <mergeCell ref="B40:B42"/>
    <mergeCell ref="P112:S112"/>
    <mergeCell ref="C102:F102"/>
    <mergeCell ref="G102:J102"/>
    <mergeCell ref="C103:F103"/>
    <mergeCell ref="G103:J103"/>
    <mergeCell ref="C104:F104"/>
    <mergeCell ref="G104:J104"/>
    <mergeCell ref="P102:S102"/>
    <mergeCell ref="P103:S103"/>
    <mergeCell ref="P104:S104"/>
    <mergeCell ref="G106:J106"/>
    <mergeCell ref="G110:J110"/>
    <mergeCell ref="G111:J111"/>
    <mergeCell ref="G112:J112"/>
    <mergeCell ref="K112:M112"/>
    <mergeCell ref="K102:M102"/>
    <mergeCell ref="K111:M111"/>
    <mergeCell ref="K110:M110"/>
    <mergeCell ref="K106:M106"/>
    <mergeCell ref="P105:S105"/>
    <mergeCell ref="P110:S110"/>
    <mergeCell ref="P111:S111"/>
    <mergeCell ref="C108:F108"/>
    <mergeCell ref="G108:J108"/>
    <mergeCell ref="U19:U24"/>
    <mergeCell ref="F21:I21"/>
    <mergeCell ref="K21:M21"/>
    <mergeCell ref="O21:Q21"/>
    <mergeCell ref="H20:I20"/>
    <mergeCell ref="H22:I22"/>
    <mergeCell ref="H24:I24"/>
    <mergeCell ref="B17:C18"/>
    <mergeCell ref="E17:S17"/>
    <mergeCell ref="E18:S18"/>
    <mergeCell ref="B19:B26"/>
    <mergeCell ref="C19:C24"/>
    <mergeCell ref="D19:D24"/>
    <mergeCell ref="E19:E24"/>
    <mergeCell ref="F19:I19"/>
    <mergeCell ref="K19:M19"/>
    <mergeCell ref="O19:Q19"/>
    <mergeCell ref="F23:I23"/>
    <mergeCell ref="E25:Q25"/>
    <mergeCell ref="D26:R26"/>
    <mergeCell ref="S19:S24"/>
    <mergeCell ref="O2:T2"/>
    <mergeCell ref="O3:T3"/>
    <mergeCell ref="O4:T4"/>
    <mergeCell ref="O5:T5"/>
    <mergeCell ref="A6:T6"/>
    <mergeCell ref="B7:C7"/>
    <mergeCell ref="F7:T7"/>
    <mergeCell ref="B15:C15"/>
    <mergeCell ref="D15:U15"/>
    <mergeCell ref="K14:N14"/>
    <mergeCell ref="O14:R14"/>
    <mergeCell ref="A8:T8"/>
    <mergeCell ref="N10:S10"/>
    <mergeCell ref="B14:C14"/>
    <mergeCell ref="D14:E14"/>
    <mergeCell ref="G14:J14"/>
    <mergeCell ref="T14:U14"/>
    <mergeCell ref="D40:R40"/>
    <mergeCell ref="B43:C43"/>
    <mergeCell ref="D43:U43"/>
    <mergeCell ref="B32:C32"/>
    <mergeCell ref="D32:S32"/>
    <mergeCell ref="B33:C33"/>
    <mergeCell ref="B34:C34"/>
    <mergeCell ref="B37:C37"/>
    <mergeCell ref="D37:R37"/>
    <mergeCell ref="E48:J48"/>
    <mergeCell ref="C49:D49"/>
    <mergeCell ref="B50:B54"/>
    <mergeCell ref="C50:D50"/>
    <mergeCell ref="E50:F50"/>
    <mergeCell ref="C51:D51"/>
    <mergeCell ref="E51:F51"/>
    <mergeCell ref="C52:D52"/>
    <mergeCell ref="E52:F52"/>
    <mergeCell ref="C53:D53"/>
    <mergeCell ref="E53:F53"/>
    <mergeCell ref="C54:D54"/>
    <mergeCell ref="E54:F54"/>
    <mergeCell ref="H50:I50"/>
    <mergeCell ref="H51:I51"/>
    <mergeCell ref="H52:I52"/>
    <mergeCell ref="H53:I53"/>
    <mergeCell ref="H54:I54"/>
    <mergeCell ref="E49:J49"/>
    <mergeCell ref="B48:D48"/>
    <mergeCell ref="C56:D56"/>
    <mergeCell ref="E56:F56"/>
    <mergeCell ref="C57:D57"/>
    <mergeCell ref="E57:F57"/>
    <mergeCell ref="C58:D58"/>
    <mergeCell ref="E59:F59"/>
    <mergeCell ref="B55:B59"/>
    <mergeCell ref="C55:D55"/>
    <mergeCell ref="E55:F55"/>
    <mergeCell ref="E58:F58"/>
    <mergeCell ref="C59:D59"/>
    <mergeCell ref="C61:D61"/>
    <mergeCell ref="E61:F61"/>
    <mergeCell ref="C62:D62"/>
    <mergeCell ref="E62:F62"/>
    <mergeCell ref="C63:D63"/>
    <mergeCell ref="B60:B64"/>
    <mergeCell ref="C60:D60"/>
    <mergeCell ref="E60:F60"/>
    <mergeCell ref="E63:F63"/>
    <mergeCell ref="C64:D64"/>
    <mergeCell ref="E64:F64"/>
    <mergeCell ref="C66:D66"/>
    <mergeCell ref="E66:F66"/>
    <mergeCell ref="C67:D67"/>
    <mergeCell ref="E67:F67"/>
    <mergeCell ref="C68:D68"/>
    <mergeCell ref="E68:F68"/>
    <mergeCell ref="B65:B69"/>
    <mergeCell ref="C65:D65"/>
    <mergeCell ref="E65:F65"/>
    <mergeCell ref="C69:D69"/>
    <mergeCell ref="E69:F69"/>
    <mergeCell ref="C71:D71"/>
    <mergeCell ref="E71:F71"/>
    <mergeCell ref="C72:D72"/>
    <mergeCell ref="E72:F72"/>
    <mergeCell ref="C73:D73"/>
    <mergeCell ref="E73:F73"/>
    <mergeCell ref="B70:B74"/>
    <mergeCell ref="C70:D70"/>
    <mergeCell ref="E70:F70"/>
    <mergeCell ref="C74:D74"/>
    <mergeCell ref="E74:F74"/>
    <mergeCell ref="C76:D76"/>
    <mergeCell ref="E76:F76"/>
    <mergeCell ref="C77:D77"/>
    <mergeCell ref="E77:F77"/>
    <mergeCell ref="C78:D78"/>
    <mergeCell ref="E78:F78"/>
    <mergeCell ref="B75:B79"/>
    <mergeCell ref="C75:D75"/>
    <mergeCell ref="E75:F75"/>
    <mergeCell ref="C79:D79"/>
    <mergeCell ref="E79:F79"/>
    <mergeCell ref="C82:D82"/>
    <mergeCell ref="E82:F82"/>
    <mergeCell ref="C83:D83"/>
    <mergeCell ref="E83:F83"/>
    <mergeCell ref="B80:B84"/>
    <mergeCell ref="C80:D80"/>
    <mergeCell ref="E80:F80"/>
    <mergeCell ref="C84:D84"/>
    <mergeCell ref="E84:F84"/>
    <mergeCell ref="C96:F96"/>
    <mergeCell ref="G96:J96"/>
    <mergeCell ref="T28:T30"/>
    <mergeCell ref="U28:U30"/>
    <mergeCell ref="C112:F112"/>
    <mergeCell ref="C110:F110"/>
    <mergeCell ref="C111:F111"/>
    <mergeCell ref="C105:F105"/>
    <mergeCell ref="C106:F106"/>
    <mergeCell ref="C93:F93"/>
    <mergeCell ref="K92:M92"/>
    <mergeCell ref="G93:J93"/>
    <mergeCell ref="C94:F94"/>
    <mergeCell ref="G91:J91"/>
    <mergeCell ref="C92:F92"/>
    <mergeCell ref="G94:J94"/>
    <mergeCell ref="C95:F95"/>
    <mergeCell ref="G95:J95"/>
    <mergeCell ref="P91:T91"/>
    <mergeCell ref="B90:E91"/>
    <mergeCell ref="G90:J90"/>
    <mergeCell ref="N50:V54"/>
    <mergeCell ref="C81:D81"/>
    <mergeCell ref="E81:F81"/>
    <mergeCell ref="K80:M84"/>
    <mergeCell ref="K70:M74"/>
    <mergeCell ref="K75:M79"/>
    <mergeCell ref="K65:M69"/>
    <mergeCell ref="K60:M64"/>
    <mergeCell ref="K55:M59"/>
    <mergeCell ref="K49:M49"/>
    <mergeCell ref="K50:M54"/>
    <mergeCell ref="N49:V49"/>
    <mergeCell ref="N55:V59"/>
    <mergeCell ref="N60:V64"/>
    <mergeCell ref="N65:V69"/>
    <mergeCell ref="N70:V74"/>
    <mergeCell ref="N75:V79"/>
    <mergeCell ref="N80:V84"/>
  </mergeCells>
  <phoneticPr fontId="3"/>
  <conditionalFormatting sqref="T19">
    <cfRule type="cellIs" dxfId="13" priority="2" operator="lessThan">
      <formula>#REF!</formula>
    </cfRule>
    <cfRule type="cellIs" dxfId="12" priority="3" operator="lessThan">
      <formula>#REF!</formula>
    </cfRule>
  </conditionalFormatting>
  <conditionalFormatting sqref="T25:T26">
    <cfRule type="cellIs" dxfId="11" priority="4" operator="equal">
      <formula>#REF!</formula>
    </cfRule>
    <cfRule type="cellIs" dxfId="10" priority="5" operator="equal">
      <formula>#REF!</formula>
    </cfRule>
  </conditionalFormatting>
  <conditionalFormatting sqref="T34">
    <cfRule type="cellIs" dxfId="9" priority="1" stopIfTrue="1" operator="lessThan">
      <formula>0.5</formula>
    </cfRule>
  </conditionalFormatting>
  <dataValidations count="15">
    <dataValidation type="list" allowBlank="1" showInputMessage="1" showErrorMessage="1" sqref="N93:O112 D17:D18 D25">
      <formula1>"○"</formula1>
    </dataValidation>
    <dataValidation allowBlank="1" sqref="O28:R30"/>
    <dataValidation allowBlank="1" showInputMessage="1" showErrorMessage="1" prompt="このセルには入力できません。下の積算根拠資料※指導員費について　に入力された指導時間数が反映されます。" sqref="M27"/>
    <dataValidation allowBlank="1" showInputMessage="1" showErrorMessage="1" prompt="免税事業者は税込額、課税事業者は税抜額が反映されます" sqref="T28"/>
    <dataValidation type="list" allowBlank="1" showInputMessage="1" showErrorMessage="1" sqref="G14:J14">
      <formula1>"①,②,③"</formula1>
    </dataValidation>
    <dataValidation type="list" allowBlank="1" showInputMessage="1" showErrorMessage="1" sqref="WVS983114:WVV983114 JG28:JJ28 TC28:TF28 ACY28:ADB28 AMU28:AMX28 AWQ28:AWT28 BGM28:BGP28 BQI28:BQL28 CAE28:CAH28 CKA28:CKD28 CTW28:CTZ28 DDS28:DDV28 DNO28:DNR28 DXK28:DXN28 EHG28:EHJ28 ERC28:ERF28 FAY28:FBB28 FKU28:FKX28 FUQ28:FUT28 GEM28:GEP28 GOI28:GOL28 GYE28:GYH28 HIA28:HID28 HRW28:HRZ28 IBS28:IBV28 ILO28:ILR28 IVK28:IVN28 JFG28:JFJ28 JPC28:JPF28 JYY28:JZB28 KIU28:KIX28 KSQ28:KST28 LCM28:LCP28 LMI28:LML28 LWE28:LWH28 MGA28:MGD28 MPW28:MPZ28 MZS28:MZV28 NJO28:NJR28 NTK28:NTN28 ODG28:ODJ28 ONC28:ONF28 OWY28:OXB28 PGU28:PGX28 PQQ28:PQT28 QAM28:QAP28 QKI28:QKL28 QUE28:QUH28 REA28:RED28 RNW28:RNZ28 RXS28:RXV28 SHO28:SHR28 SRK28:SRN28 TBG28:TBJ28 TLC28:TLF28 TUY28:TVB28 UEU28:UEX28 UOQ28:UOT28 UYM28:UYP28 VII28:VIL28 VSE28:VSH28 WCA28:WCD28 WLW28:WLZ28 WVS28:WVV28 F65610:L65610 JG65610:JJ65610 TC65610:TF65610 ACY65610:ADB65610 AMU65610:AMX65610 AWQ65610:AWT65610 BGM65610:BGP65610 BQI65610:BQL65610 CAE65610:CAH65610 CKA65610:CKD65610 CTW65610:CTZ65610 DDS65610:DDV65610 DNO65610:DNR65610 DXK65610:DXN65610 EHG65610:EHJ65610 ERC65610:ERF65610 FAY65610:FBB65610 FKU65610:FKX65610 FUQ65610:FUT65610 GEM65610:GEP65610 GOI65610:GOL65610 GYE65610:GYH65610 HIA65610:HID65610 HRW65610:HRZ65610 IBS65610:IBV65610 ILO65610:ILR65610 IVK65610:IVN65610 JFG65610:JFJ65610 JPC65610:JPF65610 JYY65610:JZB65610 KIU65610:KIX65610 KSQ65610:KST65610 LCM65610:LCP65610 LMI65610:LML65610 LWE65610:LWH65610 MGA65610:MGD65610 MPW65610:MPZ65610 MZS65610:MZV65610 NJO65610:NJR65610 NTK65610:NTN65610 ODG65610:ODJ65610 ONC65610:ONF65610 OWY65610:OXB65610 PGU65610:PGX65610 PQQ65610:PQT65610 QAM65610:QAP65610 QKI65610:QKL65610 QUE65610:QUH65610 REA65610:RED65610 RNW65610:RNZ65610 RXS65610:RXV65610 SHO65610:SHR65610 SRK65610:SRN65610 TBG65610:TBJ65610 TLC65610:TLF65610 TUY65610:TVB65610 UEU65610:UEX65610 UOQ65610:UOT65610 UYM65610:UYP65610 VII65610:VIL65610 VSE65610:VSH65610 WCA65610:WCD65610 WLW65610:WLZ65610 WVS65610:WVV65610 F131146:L131146 JG131146:JJ131146 TC131146:TF131146 ACY131146:ADB131146 AMU131146:AMX131146 AWQ131146:AWT131146 BGM131146:BGP131146 BQI131146:BQL131146 CAE131146:CAH131146 CKA131146:CKD131146 CTW131146:CTZ131146 DDS131146:DDV131146 DNO131146:DNR131146 DXK131146:DXN131146 EHG131146:EHJ131146 ERC131146:ERF131146 FAY131146:FBB131146 FKU131146:FKX131146 FUQ131146:FUT131146 GEM131146:GEP131146 GOI131146:GOL131146 GYE131146:GYH131146 HIA131146:HID131146 HRW131146:HRZ131146 IBS131146:IBV131146 ILO131146:ILR131146 IVK131146:IVN131146 JFG131146:JFJ131146 JPC131146:JPF131146 JYY131146:JZB131146 KIU131146:KIX131146 KSQ131146:KST131146 LCM131146:LCP131146 LMI131146:LML131146 LWE131146:LWH131146 MGA131146:MGD131146 MPW131146:MPZ131146 MZS131146:MZV131146 NJO131146:NJR131146 NTK131146:NTN131146 ODG131146:ODJ131146 ONC131146:ONF131146 OWY131146:OXB131146 PGU131146:PGX131146 PQQ131146:PQT131146 QAM131146:QAP131146 QKI131146:QKL131146 QUE131146:QUH131146 REA131146:RED131146 RNW131146:RNZ131146 RXS131146:RXV131146 SHO131146:SHR131146 SRK131146:SRN131146 TBG131146:TBJ131146 TLC131146:TLF131146 TUY131146:TVB131146 UEU131146:UEX131146 UOQ131146:UOT131146 UYM131146:UYP131146 VII131146:VIL131146 VSE131146:VSH131146 WCA131146:WCD131146 WLW131146:WLZ131146 WVS131146:WVV131146 F196682:L196682 JG196682:JJ196682 TC196682:TF196682 ACY196682:ADB196682 AMU196682:AMX196682 AWQ196682:AWT196682 BGM196682:BGP196682 BQI196682:BQL196682 CAE196682:CAH196682 CKA196682:CKD196682 CTW196682:CTZ196682 DDS196682:DDV196682 DNO196682:DNR196682 DXK196682:DXN196682 EHG196682:EHJ196682 ERC196682:ERF196682 FAY196682:FBB196682 FKU196682:FKX196682 FUQ196682:FUT196682 GEM196682:GEP196682 GOI196682:GOL196682 GYE196682:GYH196682 HIA196682:HID196682 HRW196682:HRZ196682 IBS196682:IBV196682 ILO196682:ILR196682 IVK196682:IVN196682 JFG196682:JFJ196682 JPC196682:JPF196682 JYY196682:JZB196682 KIU196682:KIX196682 KSQ196682:KST196682 LCM196682:LCP196682 LMI196682:LML196682 LWE196682:LWH196682 MGA196682:MGD196682 MPW196682:MPZ196682 MZS196682:MZV196682 NJO196682:NJR196682 NTK196682:NTN196682 ODG196682:ODJ196682 ONC196682:ONF196682 OWY196682:OXB196682 PGU196682:PGX196682 PQQ196682:PQT196682 QAM196682:QAP196682 QKI196682:QKL196682 QUE196682:QUH196682 REA196682:RED196682 RNW196682:RNZ196682 RXS196682:RXV196682 SHO196682:SHR196682 SRK196682:SRN196682 TBG196682:TBJ196682 TLC196682:TLF196682 TUY196682:TVB196682 UEU196682:UEX196682 UOQ196682:UOT196682 UYM196682:UYP196682 VII196682:VIL196682 VSE196682:VSH196682 WCA196682:WCD196682 WLW196682:WLZ196682 WVS196682:WVV196682 F262218:L262218 JG262218:JJ262218 TC262218:TF262218 ACY262218:ADB262218 AMU262218:AMX262218 AWQ262218:AWT262218 BGM262218:BGP262218 BQI262218:BQL262218 CAE262218:CAH262218 CKA262218:CKD262218 CTW262218:CTZ262218 DDS262218:DDV262218 DNO262218:DNR262218 DXK262218:DXN262218 EHG262218:EHJ262218 ERC262218:ERF262218 FAY262218:FBB262218 FKU262218:FKX262218 FUQ262218:FUT262218 GEM262218:GEP262218 GOI262218:GOL262218 GYE262218:GYH262218 HIA262218:HID262218 HRW262218:HRZ262218 IBS262218:IBV262218 ILO262218:ILR262218 IVK262218:IVN262218 JFG262218:JFJ262218 JPC262218:JPF262218 JYY262218:JZB262218 KIU262218:KIX262218 KSQ262218:KST262218 LCM262218:LCP262218 LMI262218:LML262218 LWE262218:LWH262218 MGA262218:MGD262218 MPW262218:MPZ262218 MZS262218:MZV262218 NJO262218:NJR262218 NTK262218:NTN262218 ODG262218:ODJ262218 ONC262218:ONF262218 OWY262218:OXB262218 PGU262218:PGX262218 PQQ262218:PQT262218 QAM262218:QAP262218 QKI262218:QKL262218 QUE262218:QUH262218 REA262218:RED262218 RNW262218:RNZ262218 RXS262218:RXV262218 SHO262218:SHR262218 SRK262218:SRN262218 TBG262218:TBJ262218 TLC262218:TLF262218 TUY262218:TVB262218 UEU262218:UEX262218 UOQ262218:UOT262218 UYM262218:UYP262218 VII262218:VIL262218 VSE262218:VSH262218 WCA262218:WCD262218 WLW262218:WLZ262218 WVS262218:WVV262218 F327754:L327754 JG327754:JJ327754 TC327754:TF327754 ACY327754:ADB327754 AMU327754:AMX327754 AWQ327754:AWT327754 BGM327754:BGP327754 BQI327754:BQL327754 CAE327754:CAH327754 CKA327754:CKD327754 CTW327754:CTZ327754 DDS327754:DDV327754 DNO327754:DNR327754 DXK327754:DXN327754 EHG327754:EHJ327754 ERC327754:ERF327754 FAY327754:FBB327754 FKU327754:FKX327754 FUQ327754:FUT327754 GEM327754:GEP327754 GOI327754:GOL327754 GYE327754:GYH327754 HIA327754:HID327754 HRW327754:HRZ327754 IBS327754:IBV327754 ILO327754:ILR327754 IVK327754:IVN327754 JFG327754:JFJ327754 JPC327754:JPF327754 JYY327754:JZB327754 KIU327754:KIX327754 KSQ327754:KST327754 LCM327754:LCP327754 LMI327754:LML327754 LWE327754:LWH327754 MGA327754:MGD327754 MPW327754:MPZ327754 MZS327754:MZV327754 NJO327754:NJR327754 NTK327754:NTN327754 ODG327754:ODJ327754 ONC327754:ONF327754 OWY327754:OXB327754 PGU327754:PGX327754 PQQ327754:PQT327754 QAM327754:QAP327754 QKI327754:QKL327754 QUE327754:QUH327754 REA327754:RED327754 RNW327754:RNZ327754 RXS327754:RXV327754 SHO327754:SHR327754 SRK327754:SRN327754 TBG327754:TBJ327754 TLC327754:TLF327754 TUY327754:TVB327754 UEU327754:UEX327754 UOQ327754:UOT327754 UYM327754:UYP327754 VII327754:VIL327754 VSE327754:VSH327754 WCA327754:WCD327754 WLW327754:WLZ327754 WVS327754:WVV327754 F393290:L393290 JG393290:JJ393290 TC393290:TF393290 ACY393290:ADB393290 AMU393290:AMX393290 AWQ393290:AWT393290 BGM393290:BGP393290 BQI393290:BQL393290 CAE393290:CAH393290 CKA393290:CKD393290 CTW393290:CTZ393290 DDS393290:DDV393290 DNO393290:DNR393290 DXK393290:DXN393290 EHG393290:EHJ393290 ERC393290:ERF393290 FAY393290:FBB393290 FKU393290:FKX393290 FUQ393290:FUT393290 GEM393290:GEP393290 GOI393290:GOL393290 GYE393290:GYH393290 HIA393290:HID393290 HRW393290:HRZ393290 IBS393290:IBV393290 ILO393290:ILR393290 IVK393290:IVN393290 JFG393290:JFJ393290 JPC393290:JPF393290 JYY393290:JZB393290 KIU393290:KIX393290 KSQ393290:KST393290 LCM393290:LCP393290 LMI393290:LML393290 LWE393290:LWH393290 MGA393290:MGD393290 MPW393290:MPZ393290 MZS393290:MZV393290 NJO393290:NJR393290 NTK393290:NTN393290 ODG393290:ODJ393290 ONC393290:ONF393290 OWY393290:OXB393290 PGU393290:PGX393290 PQQ393290:PQT393290 QAM393290:QAP393290 QKI393290:QKL393290 QUE393290:QUH393290 REA393290:RED393290 RNW393290:RNZ393290 RXS393290:RXV393290 SHO393290:SHR393290 SRK393290:SRN393290 TBG393290:TBJ393290 TLC393290:TLF393290 TUY393290:TVB393290 UEU393290:UEX393290 UOQ393290:UOT393290 UYM393290:UYP393290 VII393290:VIL393290 VSE393290:VSH393290 WCA393290:WCD393290 WLW393290:WLZ393290 WVS393290:WVV393290 F458826:L458826 JG458826:JJ458826 TC458826:TF458826 ACY458826:ADB458826 AMU458826:AMX458826 AWQ458826:AWT458826 BGM458826:BGP458826 BQI458826:BQL458826 CAE458826:CAH458826 CKA458826:CKD458826 CTW458826:CTZ458826 DDS458826:DDV458826 DNO458826:DNR458826 DXK458826:DXN458826 EHG458826:EHJ458826 ERC458826:ERF458826 FAY458826:FBB458826 FKU458826:FKX458826 FUQ458826:FUT458826 GEM458826:GEP458826 GOI458826:GOL458826 GYE458826:GYH458826 HIA458826:HID458826 HRW458826:HRZ458826 IBS458826:IBV458826 ILO458826:ILR458826 IVK458826:IVN458826 JFG458826:JFJ458826 JPC458826:JPF458826 JYY458826:JZB458826 KIU458826:KIX458826 KSQ458826:KST458826 LCM458826:LCP458826 LMI458826:LML458826 LWE458826:LWH458826 MGA458826:MGD458826 MPW458826:MPZ458826 MZS458826:MZV458826 NJO458826:NJR458826 NTK458826:NTN458826 ODG458826:ODJ458826 ONC458826:ONF458826 OWY458826:OXB458826 PGU458826:PGX458826 PQQ458826:PQT458826 QAM458826:QAP458826 QKI458826:QKL458826 QUE458826:QUH458826 REA458826:RED458826 RNW458826:RNZ458826 RXS458826:RXV458826 SHO458826:SHR458826 SRK458826:SRN458826 TBG458826:TBJ458826 TLC458826:TLF458826 TUY458826:TVB458826 UEU458826:UEX458826 UOQ458826:UOT458826 UYM458826:UYP458826 VII458826:VIL458826 VSE458826:VSH458826 WCA458826:WCD458826 WLW458826:WLZ458826 WVS458826:WVV458826 F524362:L524362 JG524362:JJ524362 TC524362:TF524362 ACY524362:ADB524362 AMU524362:AMX524362 AWQ524362:AWT524362 BGM524362:BGP524362 BQI524362:BQL524362 CAE524362:CAH524362 CKA524362:CKD524362 CTW524362:CTZ524362 DDS524362:DDV524362 DNO524362:DNR524362 DXK524362:DXN524362 EHG524362:EHJ524362 ERC524362:ERF524362 FAY524362:FBB524362 FKU524362:FKX524362 FUQ524362:FUT524362 GEM524362:GEP524362 GOI524362:GOL524362 GYE524362:GYH524362 HIA524362:HID524362 HRW524362:HRZ524362 IBS524362:IBV524362 ILO524362:ILR524362 IVK524362:IVN524362 JFG524362:JFJ524362 JPC524362:JPF524362 JYY524362:JZB524362 KIU524362:KIX524362 KSQ524362:KST524362 LCM524362:LCP524362 LMI524362:LML524362 LWE524362:LWH524362 MGA524362:MGD524362 MPW524362:MPZ524362 MZS524362:MZV524362 NJO524362:NJR524362 NTK524362:NTN524362 ODG524362:ODJ524362 ONC524362:ONF524362 OWY524362:OXB524362 PGU524362:PGX524362 PQQ524362:PQT524362 QAM524362:QAP524362 QKI524362:QKL524362 QUE524362:QUH524362 REA524362:RED524362 RNW524362:RNZ524362 RXS524362:RXV524362 SHO524362:SHR524362 SRK524362:SRN524362 TBG524362:TBJ524362 TLC524362:TLF524362 TUY524362:TVB524362 UEU524362:UEX524362 UOQ524362:UOT524362 UYM524362:UYP524362 VII524362:VIL524362 VSE524362:VSH524362 WCA524362:WCD524362 WLW524362:WLZ524362 WVS524362:WVV524362 F589898:L589898 JG589898:JJ589898 TC589898:TF589898 ACY589898:ADB589898 AMU589898:AMX589898 AWQ589898:AWT589898 BGM589898:BGP589898 BQI589898:BQL589898 CAE589898:CAH589898 CKA589898:CKD589898 CTW589898:CTZ589898 DDS589898:DDV589898 DNO589898:DNR589898 DXK589898:DXN589898 EHG589898:EHJ589898 ERC589898:ERF589898 FAY589898:FBB589898 FKU589898:FKX589898 FUQ589898:FUT589898 GEM589898:GEP589898 GOI589898:GOL589898 GYE589898:GYH589898 HIA589898:HID589898 HRW589898:HRZ589898 IBS589898:IBV589898 ILO589898:ILR589898 IVK589898:IVN589898 JFG589898:JFJ589898 JPC589898:JPF589898 JYY589898:JZB589898 KIU589898:KIX589898 KSQ589898:KST589898 LCM589898:LCP589898 LMI589898:LML589898 LWE589898:LWH589898 MGA589898:MGD589898 MPW589898:MPZ589898 MZS589898:MZV589898 NJO589898:NJR589898 NTK589898:NTN589898 ODG589898:ODJ589898 ONC589898:ONF589898 OWY589898:OXB589898 PGU589898:PGX589898 PQQ589898:PQT589898 QAM589898:QAP589898 QKI589898:QKL589898 QUE589898:QUH589898 REA589898:RED589898 RNW589898:RNZ589898 RXS589898:RXV589898 SHO589898:SHR589898 SRK589898:SRN589898 TBG589898:TBJ589898 TLC589898:TLF589898 TUY589898:TVB589898 UEU589898:UEX589898 UOQ589898:UOT589898 UYM589898:UYP589898 VII589898:VIL589898 VSE589898:VSH589898 WCA589898:WCD589898 WLW589898:WLZ589898 WVS589898:WVV589898 F655434:L655434 JG655434:JJ655434 TC655434:TF655434 ACY655434:ADB655434 AMU655434:AMX655434 AWQ655434:AWT655434 BGM655434:BGP655434 BQI655434:BQL655434 CAE655434:CAH655434 CKA655434:CKD655434 CTW655434:CTZ655434 DDS655434:DDV655434 DNO655434:DNR655434 DXK655434:DXN655434 EHG655434:EHJ655434 ERC655434:ERF655434 FAY655434:FBB655434 FKU655434:FKX655434 FUQ655434:FUT655434 GEM655434:GEP655434 GOI655434:GOL655434 GYE655434:GYH655434 HIA655434:HID655434 HRW655434:HRZ655434 IBS655434:IBV655434 ILO655434:ILR655434 IVK655434:IVN655434 JFG655434:JFJ655434 JPC655434:JPF655434 JYY655434:JZB655434 KIU655434:KIX655434 KSQ655434:KST655434 LCM655434:LCP655434 LMI655434:LML655434 LWE655434:LWH655434 MGA655434:MGD655434 MPW655434:MPZ655434 MZS655434:MZV655434 NJO655434:NJR655434 NTK655434:NTN655434 ODG655434:ODJ655434 ONC655434:ONF655434 OWY655434:OXB655434 PGU655434:PGX655434 PQQ655434:PQT655434 QAM655434:QAP655434 QKI655434:QKL655434 QUE655434:QUH655434 REA655434:RED655434 RNW655434:RNZ655434 RXS655434:RXV655434 SHO655434:SHR655434 SRK655434:SRN655434 TBG655434:TBJ655434 TLC655434:TLF655434 TUY655434:TVB655434 UEU655434:UEX655434 UOQ655434:UOT655434 UYM655434:UYP655434 VII655434:VIL655434 VSE655434:VSH655434 WCA655434:WCD655434 WLW655434:WLZ655434 WVS655434:WVV655434 F720970:L720970 JG720970:JJ720970 TC720970:TF720970 ACY720970:ADB720970 AMU720970:AMX720970 AWQ720970:AWT720970 BGM720970:BGP720970 BQI720970:BQL720970 CAE720970:CAH720970 CKA720970:CKD720970 CTW720970:CTZ720970 DDS720970:DDV720970 DNO720970:DNR720970 DXK720970:DXN720970 EHG720970:EHJ720970 ERC720970:ERF720970 FAY720970:FBB720970 FKU720970:FKX720970 FUQ720970:FUT720970 GEM720970:GEP720970 GOI720970:GOL720970 GYE720970:GYH720970 HIA720970:HID720970 HRW720970:HRZ720970 IBS720970:IBV720970 ILO720970:ILR720970 IVK720970:IVN720970 JFG720970:JFJ720970 JPC720970:JPF720970 JYY720970:JZB720970 KIU720970:KIX720970 KSQ720970:KST720970 LCM720970:LCP720970 LMI720970:LML720970 LWE720970:LWH720970 MGA720970:MGD720970 MPW720970:MPZ720970 MZS720970:MZV720970 NJO720970:NJR720970 NTK720970:NTN720970 ODG720970:ODJ720970 ONC720970:ONF720970 OWY720970:OXB720970 PGU720970:PGX720970 PQQ720970:PQT720970 QAM720970:QAP720970 QKI720970:QKL720970 QUE720970:QUH720970 REA720970:RED720970 RNW720970:RNZ720970 RXS720970:RXV720970 SHO720970:SHR720970 SRK720970:SRN720970 TBG720970:TBJ720970 TLC720970:TLF720970 TUY720970:TVB720970 UEU720970:UEX720970 UOQ720970:UOT720970 UYM720970:UYP720970 VII720970:VIL720970 VSE720970:VSH720970 WCA720970:WCD720970 WLW720970:WLZ720970 WVS720970:WVV720970 F786506:L786506 JG786506:JJ786506 TC786506:TF786506 ACY786506:ADB786506 AMU786506:AMX786506 AWQ786506:AWT786506 BGM786506:BGP786506 BQI786506:BQL786506 CAE786506:CAH786506 CKA786506:CKD786506 CTW786506:CTZ786506 DDS786506:DDV786506 DNO786506:DNR786506 DXK786506:DXN786506 EHG786506:EHJ786506 ERC786506:ERF786506 FAY786506:FBB786506 FKU786506:FKX786506 FUQ786506:FUT786506 GEM786506:GEP786506 GOI786506:GOL786506 GYE786506:GYH786506 HIA786506:HID786506 HRW786506:HRZ786506 IBS786506:IBV786506 ILO786506:ILR786506 IVK786506:IVN786506 JFG786506:JFJ786506 JPC786506:JPF786506 JYY786506:JZB786506 KIU786506:KIX786506 KSQ786506:KST786506 LCM786506:LCP786506 LMI786506:LML786506 LWE786506:LWH786506 MGA786506:MGD786506 MPW786506:MPZ786506 MZS786506:MZV786506 NJO786506:NJR786506 NTK786506:NTN786506 ODG786506:ODJ786506 ONC786506:ONF786506 OWY786506:OXB786506 PGU786506:PGX786506 PQQ786506:PQT786506 QAM786506:QAP786506 QKI786506:QKL786506 QUE786506:QUH786506 REA786506:RED786506 RNW786506:RNZ786506 RXS786506:RXV786506 SHO786506:SHR786506 SRK786506:SRN786506 TBG786506:TBJ786506 TLC786506:TLF786506 TUY786506:TVB786506 UEU786506:UEX786506 UOQ786506:UOT786506 UYM786506:UYP786506 VII786506:VIL786506 VSE786506:VSH786506 WCA786506:WCD786506 WLW786506:WLZ786506 WVS786506:WVV786506 F852042:L852042 JG852042:JJ852042 TC852042:TF852042 ACY852042:ADB852042 AMU852042:AMX852042 AWQ852042:AWT852042 BGM852042:BGP852042 BQI852042:BQL852042 CAE852042:CAH852042 CKA852042:CKD852042 CTW852042:CTZ852042 DDS852042:DDV852042 DNO852042:DNR852042 DXK852042:DXN852042 EHG852042:EHJ852042 ERC852042:ERF852042 FAY852042:FBB852042 FKU852042:FKX852042 FUQ852042:FUT852042 GEM852042:GEP852042 GOI852042:GOL852042 GYE852042:GYH852042 HIA852042:HID852042 HRW852042:HRZ852042 IBS852042:IBV852042 ILO852042:ILR852042 IVK852042:IVN852042 JFG852042:JFJ852042 JPC852042:JPF852042 JYY852042:JZB852042 KIU852042:KIX852042 KSQ852042:KST852042 LCM852042:LCP852042 LMI852042:LML852042 LWE852042:LWH852042 MGA852042:MGD852042 MPW852042:MPZ852042 MZS852042:MZV852042 NJO852042:NJR852042 NTK852042:NTN852042 ODG852042:ODJ852042 ONC852042:ONF852042 OWY852042:OXB852042 PGU852042:PGX852042 PQQ852042:PQT852042 QAM852042:QAP852042 QKI852042:QKL852042 QUE852042:QUH852042 REA852042:RED852042 RNW852042:RNZ852042 RXS852042:RXV852042 SHO852042:SHR852042 SRK852042:SRN852042 TBG852042:TBJ852042 TLC852042:TLF852042 TUY852042:TVB852042 UEU852042:UEX852042 UOQ852042:UOT852042 UYM852042:UYP852042 VII852042:VIL852042 VSE852042:VSH852042 WCA852042:WCD852042 WLW852042:WLZ852042 WVS852042:WVV852042 F917578:L917578 JG917578:JJ917578 TC917578:TF917578 ACY917578:ADB917578 AMU917578:AMX917578 AWQ917578:AWT917578 BGM917578:BGP917578 BQI917578:BQL917578 CAE917578:CAH917578 CKA917578:CKD917578 CTW917578:CTZ917578 DDS917578:DDV917578 DNO917578:DNR917578 DXK917578:DXN917578 EHG917578:EHJ917578 ERC917578:ERF917578 FAY917578:FBB917578 FKU917578:FKX917578 FUQ917578:FUT917578 GEM917578:GEP917578 GOI917578:GOL917578 GYE917578:GYH917578 HIA917578:HID917578 HRW917578:HRZ917578 IBS917578:IBV917578 ILO917578:ILR917578 IVK917578:IVN917578 JFG917578:JFJ917578 JPC917578:JPF917578 JYY917578:JZB917578 KIU917578:KIX917578 KSQ917578:KST917578 LCM917578:LCP917578 LMI917578:LML917578 LWE917578:LWH917578 MGA917578:MGD917578 MPW917578:MPZ917578 MZS917578:MZV917578 NJO917578:NJR917578 NTK917578:NTN917578 ODG917578:ODJ917578 ONC917578:ONF917578 OWY917578:OXB917578 PGU917578:PGX917578 PQQ917578:PQT917578 QAM917578:QAP917578 QKI917578:QKL917578 QUE917578:QUH917578 REA917578:RED917578 RNW917578:RNZ917578 RXS917578:RXV917578 SHO917578:SHR917578 SRK917578:SRN917578 TBG917578:TBJ917578 TLC917578:TLF917578 TUY917578:TVB917578 UEU917578:UEX917578 UOQ917578:UOT917578 UYM917578:UYP917578 VII917578:VIL917578 VSE917578:VSH917578 WCA917578:WCD917578 WLW917578:WLZ917578 WVS917578:WVV917578 F983114:L983114 JG983114:JJ983114 TC983114:TF983114 ACY983114:ADB983114 AMU983114:AMX983114 AWQ983114:AWT983114 BGM983114:BGP983114 BQI983114:BQL983114 CAE983114:CAH983114 CKA983114:CKD983114 CTW983114:CTZ983114 DDS983114:DDV983114 DNO983114:DNR983114 DXK983114:DXN983114 EHG983114:EHJ983114 ERC983114:ERF983114 FAY983114:FBB983114 FKU983114:FKX983114 FUQ983114:FUT983114 GEM983114:GEP983114 GOI983114:GOL983114 GYE983114:GYH983114 HIA983114:HID983114 HRW983114:HRZ983114 IBS983114:IBV983114 ILO983114:ILR983114 IVK983114:IVN983114 JFG983114:JFJ983114 JPC983114:JPF983114 JYY983114:JZB983114 KIU983114:KIX983114 KSQ983114:KST983114 LCM983114:LCP983114 LMI983114:LML983114 LWE983114:LWH983114 MGA983114:MGD983114 MPW983114:MPZ983114 MZS983114:MZV983114 NJO983114:NJR983114 NTK983114:NTN983114 ODG983114:ODJ983114 ONC983114:ONF983114 OWY983114:OXB983114 PGU983114:PGX983114 PQQ983114:PQT983114 QAM983114:QAP983114 QKI983114:QKL983114 QUE983114:QUH983114 REA983114:RED983114 RNW983114:RNZ983114 RXS983114:RXV983114 SHO983114:SHR983114 SRK983114:SRN983114 TBG983114:TBJ983114 TLC983114:TLF983114 TUY983114:TVB983114 UEU983114:UEX983114 UOQ983114:UOT983114 UYM983114:UYP983114 VII983114:VIL983114 VSE983114:VSH983114 WCA983114:WCD983114 WLW983114:WLZ983114">
      <formula1>"生活援助従事者研修,介護職員初任者研修,実務者研修"</formula1>
    </dataValidation>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賃金の割合」参照）" sqref="WVY983113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Q65609 JM65609 TI65609 ADE65609 ANA65609 AWW65609 BGS65609 BQO65609 CAK65609 CKG65609 CUC65609 DDY65609 DNU65609 DXQ65609 EHM65609 ERI65609 FBE65609 FLA65609 FUW65609 GES65609 GOO65609 GYK65609 HIG65609 HSC65609 IBY65609 ILU65609 IVQ65609 JFM65609 JPI65609 JZE65609 KJA65609 KSW65609 LCS65609 LMO65609 LWK65609 MGG65609 MQC65609 MZY65609 NJU65609 NTQ65609 ODM65609 ONI65609 OXE65609 PHA65609 PQW65609 QAS65609 QKO65609 QUK65609 REG65609 ROC65609 RXY65609 SHU65609 SRQ65609 TBM65609 TLI65609 TVE65609 UFA65609 UOW65609 UYS65609 VIO65609 VSK65609 WCG65609 WMC65609 WVY65609 Q131145 JM131145 TI131145 ADE131145 ANA131145 AWW131145 BGS131145 BQO131145 CAK131145 CKG131145 CUC131145 DDY131145 DNU131145 DXQ131145 EHM131145 ERI131145 FBE131145 FLA131145 FUW131145 GES131145 GOO131145 GYK131145 HIG131145 HSC131145 IBY131145 ILU131145 IVQ131145 JFM131145 JPI131145 JZE131145 KJA131145 KSW131145 LCS131145 LMO131145 LWK131145 MGG131145 MQC131145 MZY131145 NJU131145 NTQ131145 ODM131145 ONI131145 OXE131145 PHA131145 PQW131145 QAS131145 QKO131145 QUK131145 REG131145 ROC131145 RXY131145 SHU131145 SRQ131145 TBM131145 TLI131145 TVE131145 UFA131145 UOW131145 UYS131145 VIO131145 VSK131145 WCG131145 WMC131145 WVY131145 Q196681 JM196681 TI196681 ADE196681 ANA196681 AWW196681 BGS196681 BQO196681 CAK196681 CKG196681 CUC196681 DDY196681 DNU196681 DXQ196681 EHM196681 ERI196681 FBE196681 FLA196681 FUW196681 GES196681 GOO196681 GYK196681 HIG196681 HSC196681 IBY196681 ILU196681 IVQ196681 JFM196681 JPI196681 JZE196681 KJA196681 KSW196681 LCS196681 LMO196681 LWK196681 MGG196681 MQC196681 MZY196681 NJU196681 NTQ196681 ODM196681 ONI196681 OXE196681 PHA196681 PQW196681 QAS196681 QKO196681 QUK196681 REG196681 ROC196681 RXY196681 SHU196681 SRQ196681 TBM196681 TLI196681 TVE196681 UFA196681 UOW196681 UYS196681 VIO196681 VSK196681 WCG196681 WMC196681 WVY196681 Q262217 JM262217 TI262217 ADE262217 ANA262217 AWW262217 BGS262217 BQO262217 CAK262217 CKG262217 CUC262217 DDY262217 DNU262217 DXQ262217 EHM262217 ERI262217 FBE262217 FLA262217 FUW262217 GES262217 GOO262217 GYK262217 HIG262217 HSC262217 IBY262217 ILU262217 IVQ262217 JFM262217 JPI262217 JZE262217 KJA262217 KSW262217 LCS262217 LMO262217 LWK262217 MGG262217 MQC262217 MZY262217 NJU262217 NTQ262217 ODM262217 ONI262217 OXE262217 PHA262217 PQW262217 QAS262217 QKO262217 QUK262217 REG262217 ROC262217 RXY262217 SHU262217 SRQ262217 TBM262217 TLI262217 TVE262217 UFA262217 UOW262217 UYS262217 VIO262217 VSK262217 WCG262217 WMC262217 WVY262217 Q327753 JM327753 TI327753 ADE327753 ANA327753 AWW327753 BGS327753 BQO327753 CAK327753 CKG327753 CUC327753 DDY327753 DNU327753 DXQ327753 EHM327753 ERI327753 FBE327753 FLA327753 FUW327753 GES327753 GOO327753 GYK327753 HIG327753 HSC327753 IBY327753 ILU327753 IVQ327753 JFM327753 JPI327753 JZE327753 KJA327753 KSW327753 LCS327753 LMO327753 LWK327753 MGG327753 MQC327753 MZY327753 NJU327753 NTQ327753 ODM327753 ONI327753 OXE327753 PHA327753 PQW327753 QAS327753 QKO327753 QUK327753 REG327753 ROC327753 RXY327753 SHU327753 SRQ327753 TBM327753 TLI327753 TVE327753 UFA327753 UOW327753 UYS327753 VIO327753 VSK327753 WCG327753 WMC327753 WVY327753 Q393289 JM393289 TI393289 ADE393289 ANA393289 AWW393289 BGS393289 BQO393289 CAK393289 CKG393289 CUC393289 DDY393289 DNU393289 DXQ393289 EHM393289 ERI393289 FBE393289 FLA393289 FUW393289 GES393289 GOO393289 GYK393289 HIG393289 HSC393289 IBY393289 ILU393289 IVQ393289 JFM393289 JPI393289 JZE393289 KJA393289 KSW393289 LCS393289 LMO393289 LWK393289 MGG393289 MQC393289 MZY393289 NJU393289 NTQ393289 ODM393289 ONI393289 OXE393289 PHA393289 PQW393289 QAS393289 QKO393289 QUK393289 REG393289 ROC393289 RXY393289 SHU393289 SRQ393289 TBM393289 TLI393289 TVE393289 UFA393289 UOW393289 UYS393289 VIO393289 VSK393289 WCG393289 WMC393289 WVY393289 Q458825 JM458825 TI458825 ADE458825 ANA458825 AWW458825 BGS458825 BQO458825 CAK458825 CKG458825 CUC458825 DDY458825 DNU458825 DXQ458825 EHM458825 ERI458825 FBE458825 FLA458825 FUW458825 GES458825 GOO458825 GYK458825 HIG458825 HSC458825 IBY458825 ILU458825 IVQ458825 JFM458825 JPI458825 JZE458825 KJA458825 KSW458825 LCS458825 LMO458825 LWK458825 MGG458825 MQC458825 MZY458825 NJU458825 NTQ458825 ODM458825 ONI458825 OXE458825 PHA458825 PQW458825 QAS458825 QKO458825 QUK458825 REG458825 ROC458825 RXY458825 SHU458825 SRQ458825 TBM458825 TLI458825 TVE458825 UFA458825 UOW458825 UYS458825 VIO458825 VSK458825 WCG458825 WMC458825 WVY458825 Q524361 JM524361 TI524361 ADE524361 ANA524361 AWW524361 BGS524361 BQO524361 CAK524361 CKG524361 CUC524361 DDY524361 DNU524361 DXQ524361 EHM524361 ERI524361 FBE524361 FLA524361 FUW524361 GES524361 GOO524361 GYK524361 HIG524361 HSC524361 IBY524361 ILU524361 IVQ524361 JFM524361 JPI524361 JZE524361 KJA524361 KSW524361 LCS524361 LMO524361 LWK524361 MGG524361 MQC524361 MZY524361 NJU524361 NTQ524361 ODM524361 ONI524361 OXE524361 PHA524361 PQW524361 QAS524361 QKO524361 QUK524361 REG524361 ROC524361 RXY524361 SHU524361 SRQ524361 TBM524361 TLI524361 TVE524361 UFA524361 UOW524361 UYS524361 VIO524361 VSK524361 WCG524361 WMC524361 WVY524361 Q589897 JM589897 TI589897 ADE589897 ANA589897 AWW589897 BGS589897 BQO589897 CAK589897 CKG589897 CUC589897 DDY589897 DNU589897 DXQ589897 EHM589897 ERI589897 FBE589897 FLA589897 FUW589897 GES589897 GOO589897 GYK589897 HIG589897 HSC589897 IBY589897 ILU589897 IVQ589897 JFM589897 JPI589897 JZE589897 KJA589897 KSW589897 LCS589897 LMO589897 LWK589897 MGG589897 MQC589897 MZY589897 NJU589897 NTQ589897 ODM589897 ONI589897 OXE589897 PHA589897 PQW589897 QAS589897 QKO589897 QUK589897 REG589897 ROC589897 RXY589897 SHU589897 SRQ589897 TBM589897 TLI589897 TVE589897 UFA589897 UOW589897 UYS589897 VIO589897 VSK589897 WCG589897 WMC589897 WVY589897 Q655433 JM655433 TI655433 ADE655433 ANA655433 AWW655433 BGS655433 BQO655433 CAK655433 CKG655433 CUC655433 DDY655433 DNU655433 DXQ655433 EHM655433 ERI655433 FBE655433 FLA655433 FUW655433 GES655433 GOO655433 GYK655433 HIG655433 HSC655433 IBY655433 ILU655433 IVQ655433 JFM655433 JPI655433 JZE655433 KJA655433 KSW655433 LCS655433 LMO655433 LWK655433 MGG655433 MQC655433 MZY655433 NJU655433 NTQ655433 ODM655433 ONI655433 OXE655433 PHA655433 PQW655433 QAS655433 QKO655433 QUK655433 REG655433 ROC655433 RXY655433 SHU655433 SRQ655433 TBM655433 TLI655433 TVE655433 UFA655433 UOW655433 UYS655433 VIO655433 VSK655433 WCG655433 WMC655433 WVY655433 Q720969 JM720969 TI720969 ADE720969 ANA720969 AWW720969 BGS720969 BQO720969 CAK720969 CKG720969 CUC720969 DDY720969 DNU720969 DXQ720969 EHM720969 ERI720969 FBE720969 FLA720969 FUW720969 GES720969 GOO720969 GYK720969 HIG720969 HSC720969 IBY720969 ILU720969 IVQ720969 JFM720969 JPI720969 JZE720969 KJA720969 KSW720969 LCS720969 LMO720969 LWK720969 MGG720969 MQC720969 MZY720969 NJU720969 NTQ720969 ODM720969 ONI720969 OXE720969 PHA720969 PQW720969 QAS720969 QKO720969 QUK720969 REG720969 ROC720969 RXY720969 SHU720969 SRQ720969 TBM720969 TLI720969 TVE720969 UFA720969 UOW720969 UYS720969 VIO720969 VSK720969 WCG720969 WMC720969 WVY720969 Q786505 JM786505 TI786505 ADE786505 ANA786505 AWW786505 BGS786505 BQO786505 CAK786505 CKG786505 CUC786505 DDY786505 DNU786505 DXQ786505 EHM786505 ERI786505 FBE786505 FLA786505 FUW786505 GES786505 GOO786505 GYK786505 HIG786505 HSC786505 IBY786505 ILU786505 IVQ786505 JFM786505 JPI786505 JZE786505 KJA786505 KSW786505 LCS786505 LMO786505 LWK786505 MGG786505 MQC786505 MZY786505 NJU786505 NTQ786505 ODM786505 ONI786505 OXE786505 PHA786505 PQW786505 QAS786505 QKO786505 QUK786505 REG786505 ROC786505 RXY786505 SHU786505 SRQ786505 TBM786505 TLI786505 TVE786505 UFA786505 UOW786505 UYS786505 VIO786505 VSK786505 WCG786505 WMC786505 WVY786505 Q852041 JM852041 TI852041 ADE852041 ANA852041 AWW852041 BGS852041 BQO852041 CAK852041 CKG852041 CUC852041 DDY852041 DNU852041 DXQ852041 EHM852041 ERI852041 FBE852041 FLA852041 FUW852041 GES852041 GOO852041 GYK852041 HIG852041 HSC852041 IBY852041 ILU852041 IVQ852041 JFM852041 JPI852041 JZE852041 KJA852041 KSW852041 LCS852041 LMO852041 LWK852041 MGG852041 MQC852041 MZY852041 NJU852041 NTQ852041 ODM852041 ONI852041 OXE852041 PHA852041 PQW852041 QAS852041 QKO852041 QUK852041 REG852041 ROC852041 RXY852041 SHU852041 SRQ852041 TBM852041 TLI852041 TVE852041 UFA852041 UOW852041 UYS852041 VIO852041 VSK852041 WCG852041 WMC852041 WVY852041 Q917577 JM917577 TI917577 ADE917577 ANA917577 AWW917577 BGS917577 BQO917577 CAK917577 CKG917577 CUC917577 DDY917577 DNU917577 DXQ917577 EHM917577 ERI917577 FBE917577 FLA917577 FUW917577 GES917577 GOO917577 GYK917577 HIG917577 HSC917577 IBY917577 ILU917577 IVQ917577 JFM917577 JPI917577 JZE917577 KJA917577 KSW917577 LCS917577 LMO917577 LWK917577 MGG917577 MQC917577 MZY917577 NJU917577 NTQ917577 ODM917577 ONI917577 OXE917577 PHA917577 PQW917577 QAS917577 QKO917577 QUK917577 REG917577 ROC917577 RXY917577 SHU917577 SRQ917577 TBM917577 TLI917577 TVE917577 UFA917577 UOW917577 UYS917577 VIO917577 VSK917577 WCG917577 WMC917577 WVY917577 Q983113 JM983113 TI983113 ADE983113 ANA983113 AWW983113 BGS983113 BQO983113 CAK983113 CKG983113 CUC983113 DDY983113 DNU983113 DXQ983113 EHM983113 ERI983113 FBE983113 FLA983113 FUW983113 GES983113 GOO983113 GYK983113 HIG983113 HSC983113 IBY983113 ILU983113 IVQ983113 JFM983113 JPI983113 JZE983113 KJA983113 KSW983113 LCS983113 LMO983113 LWK983113 MGG983113 MQC983113 MZY983113 NJU983113 NTQ983113 ODM983113 ONI983113 OXE983113 PHA983113 PQW983113 QAS983113 QKO983113 QUK983113 REG983113 ROC983113 RXY983113 SHU983113 SRQ983113 TBM983113 TLI983113 TVE983113 UFA983113 UOW983113 UYS983113 VIO983113 VSK983113 WCG983113 WMC983113"/>
    <dataValidation allowBlank="1" showInputMessage="1" showErrorMessage="1" promptTitle="【注意】" prompt="賃金が全体の５０%以上となるよう設定してください。_x000a_（下の「※賃金の割合」参照）" sqref="WVV983113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F65609 JG65609 TC65609 ACY65609 AMU65609 AWQ65609 BGM65609 BQI65609 CAE65609 CKA65609 CTW65609 DDS65609 DNO65609 DXK65609 EHG65609 ERC65609 FAY65609 FKU65609 FUQ65609 GEM65609 GOI65609 GYE65609 HIA65609 HRW65609 IBS65609 ILO65609 IVK65609 JFG65609 JPC65609 JYY65609 KIU65609 KSQ65609 LCM65609 LMI65609 LWE65609 MGA65609 MPW65609 MZS65609 NJO65609 NTK65609 ODG65609 ONC65609 OWY65609 PGU65609 PQQ65609 QAM65609 QKI65609 QUE65609 REA65609 RNW65609 RXS65609 SHO65609 SRK65609 TBG65609 TLC65609 TUY65609 UEU65609 UOQ65609 UYM65609 VII65609 VSE65609 WCA65609 WLW65609 WVS65609 F131145 JG131145 TC131145 ACY131145 AMU131145 AWQ131145 BGM131145 BQI131145 CAE131145 CKA131145 CTW131145 DDS131145 DNO131145 DXK131145 EHG131145 ERC131145 FAY131145 FKU131145 FUQ131145 GEM131145 GOI131145 GYE131145 HIA131145 HRW131145 IBS131145 ILO131145 IVK131145 JFG131145 JPC131145 JYY131145 KIU131145 KSQ131145 LCM131145 LMI131145 LWE131145 MGA131145 MPW131145 MZS131145 NJO131145 NTK131145 ODG131145 ONC131145 OWY131145 PGU131145 PQQ131145 QAM131145 QKI131145 QUE131145 REA131145 RNW131145 RXS131145 SHO131145 SRK131145 TBG131145 TLC131145 TUY131145 UEU131145 UOQ131145 UYM131145 VII131145 VSE131145 WCA131145 WLW131145 WVS131145 F196681 JG196681 TC196681 ACY196681 AMU196681 AWQ196681 BGM196681 BQI196681 CAE196681 CKA196681 CTW196681 DDS196681 DNO196681 DXK196681 EHG196681 ERC196681 FAY196681 FKU196681 FUQ196681 GEM196681 GOI196681 GYE196681 HIA196681 HRW196681 IBS196681 ILO196681 IVK196681 JFG196681 JPC196681 JYY196681 KIU196681 KSQ196681 LCM196681 LMI196681 LWE196681 MGA196681 MPW196681 MZS196681 NJO196681 NTK196681 ODG196681 ONC196681 OWY196681 PGU196681 PQQ196681 QAM196681 QKI196681 QUE196681 REA196681 RNW196681 RXS196681 SHO196681 SRK196681 TBG196681 TLC196681 TUY196681 UEU196681 UOQ196681 UYM196681 VII196681 VSE196681 WCA196681 WLW196681 WVS196681 F262217 JG262217 TC262217 ACY262217 AMU262217 AWQ262217 BGM262217 BQI262217 CAE262217 CKA262217 CTW262217 DDS262217 DNO262217 DXK262217 EHG262217 ERC262217 FAY262217 FKU262217 FUQ262217 GEM262217 GOI262217 GYE262217 HIA262217 HRW262217 IBS262217 ILO262217 IVK262217 JFG262217 JPC262217 JYY262217 KIU262217 KSQ262217 LCM262217 LMI262217 LWE262217 MGA262217 MPW262217 MZS262217 NJO262217 NTK262217 ODG262217 ONC262217 OWY262217 PGU262217 PQQ262217 QAM262217 QKI262217 QUE262217 REA262217 RNW262217 RXS262217 SHO262217 SRK262217 TBG262217 TLC262217 TUY262217 UEU262217 UOQ262217 UYM262217 VII262217 VSE262217 WCA262217 WLW262217 WVS262217 F327753 JG327753 TC327753 ACY327753 AMU327753 AWQ327753 BGM327753 BQI327753 CAE327753 CKA327753 CTW327753 DDS327753 DNO327753 DXK327753 EHG327753 ERC327753 FAY327753 FKU327753 FUQ327753 GEM327753 GOI327753 GYE327753 HIA327753 HRW327753 IBS327753 ILO327753 IVK327753 JFG327753 JPC327753 JYY327753 KIU327753 KSQ327753 LCM327753 LMI327753 LWE327753 MGA327753 MPW327753 MZS327753 NJO327753 NTK327753 ODG327753 ONC327753 OWY327753 PGU327753 PQQ327753 QAM327753 QKI327753 QUE327753 REA327753 RNW327753 RXS327753 SHO327753 SRK327753 TBG327753 TLC327753 TUY327753 UEU327753 UOQ327753 UYM327753 VII327753 VSE327753 WCA327753 WLW327753 WVS327753 F393289 JG393289 TC393289 ACY393289 AMU393289 AWQ393289 BGM393289 BQI393289 CAE393289 CKA393289 CTW393289 DDS393289 DNO393289 DXK393289 EHG393289 ERC393289 FAY393289 FKU393289 FUQ393289 GEM393289 GOI393289 GYE393289 HIA393289 HRW393289 IBS393289 ILO393289 IVK393289 JFG393289 JPC393289 JYY393289 KIU393289 KSQ393289 LCM393289 LMI393289 LWE393289 MGA393289 MPW393289 MZS393289 NJO393289 NTK393289 ODG393289 ONC393289 OWY393289 PGU393289 PQQ393289 QAM393289 QKI393289 QUE393289 REA393289 RNW393289 RXS393289 SHO393289 SRK393289 TBG393289 TLC393289 TUY393289 UEU393289 UOQ393289 UYM393289 VII393289 VSE393289 WCA393289 WLW393289 WVS393289 F458825 JG458825 TC458825 ACY458825 AMU458825 AWQ458825 BGM458825 BQI458825 CAE458825 CKA458825 CTW458825 DDS458825 DNO458825 DXK458825 EHG458825 ERC458825 FAY458825 FKU458825 FUQ458825 GEM458825 GOI458825 GYE458825 HIA458825 HRW458825 IBS458825 ILO458825 IVK458825 JFG458825 JPC458825 JYY458825 KIU458825 KSQ458825 LCM458825 LMI458825 LWE458825 MGA458825 MPW458825 MZS458825 NJO458825 NTK458825 ODG458825 ONC458825 OWY458825 PGU458825 PQQ458825 QAM458825 QKI458825 QUE458825 REA458825 RNW458825 RXS458825 SHO458825 SRK458825 TBG458825 TLC458825 TUY458825 UEU458825 UOQ458825 UYM458825 VII458825 VSE458825 WCA458825 WLW458825 WVS458825 F524361 JG524361 TC524361 ACY524361 AMU524361 AWQ524361 BGM524361 BQI524361 CAE524361 CKA524361 CTW524361 DDS524361 DNO524361 DXK524361 EHG524361 ERC524361 FAY524361 FKU524361 FUQ524361 GEM524361 GOI524361 GYE524361 HIA524361 HRW524361 IBS524361 ILO524361 IVK524361 JFG524361 JPC524361 JYY524361 KIU524361 KSQ524361 LCM524361 LMI524361 LWE524361 MGA524361 MPW524361 MZS524361 NJO524361 NTK524361 ODG524361 ONC524361 OWY524361 PGU524361 PQQ524361 QAM524361 QKI524361 QUE524361 REA524361 RNW524361 RXS524361 SHO524361 SRK524361 TBG524361 TLC524361 TUY524361 UEU524361 UOQ524361 UYM524361 VII524361 VSE524361 WCA524361 WLW524361 WVS524361 F589897 JG589897 TC589897 ACY589897 AMU589897 AWQ589897 BGM589897 BQI589897 CAE589897 CKA589897 CTW589897 DDS589897 DNO589897 DXK589897 EHG589897 ERC589897 FAY589897 FKU589897 FUQ589897 GEM589897 GOI589897 GYE589897 HIA589897 HRW589897 IBS589897 ILO589897 IVK589897 JFG589897 JPC589897 JYY589897 KIU589897 KSQ589897 LCM589897 LMI589897 LWE589897 MGA589897 MPW589897 MZS589897 NJO589897 NTK589897 ODG589897 ONC589897 OWY589897 PGU589897 PQQ589897 QAM589897 QKI589897 QUE589897 REA589897 RNW589897 RXS589897 SHO589897 SRK589897 TBG589897 TLC589897 TUY589897 UEU589897 UOQ589897 UYM589897 VII589897 VSE589897 WCA589897 WLW589897 WVS589897 F655433 JG655433 TC655433 ACY655433 AMU655433 AWQ655433 BGM655433 BQI655433 CAE655433 CKA655433 CTW655433 DDS655433 DNO655433 DXK655433 EHG655433 ERC655433 FAY655433 FKU655433 FUQ655433 GEM655433 GOI655433 GYE655433 HIA655433 HRW655433 IBS655433 ILO655433 IVK655433 JFG655433 JPC655433 JYY655433 KIU655433 KSQ655433 LCM655433 LMI655433 LWE655433 MGA655433 MPW655433 MZS655433 NJO655433 NTK655433 ODG655433 ONC655433 OWY655433 PGU655433 PQQ655433 QAM655433 QKI655433 QUE655433 REA655433 RNW655433 RXS655433 SHO655433 SRK655433 TBG655433 TLC655433 TUY655433 UEU655433 UOQ655433 UYM655433 VII655433 VSE655433 WCA655433 WLW655433 WVS655433 F720969 JG720969 TC720969 ACY720969 AMU720969 AWQ720969 BGM720969 BQI720969 CAE720969 CKA720969 CTW720969 DDS720969 DNO720969 DXK720969 EHG720969 ERC720969 FAY720969 FKU720969 FUQ720969 GEM720969 GOI720969 GYE720969 HIA720969 HRW720969 IBS720969 ILO720969 IVK720969 JFG720969 JPC720969 JYY720969 KIU720969 KSQ720969 LCM720969 LMI720969 LWE720969 MGA720969 MPW720969 MZS720969 NJO720969 NTK720969 ODG720969 ONC720969 OWY720969 PGU720969 PQQ720969 QAM720969 QKI720969 QUE720969 REA720969 RNW720969 RXS720969 SHO720969 SRK720969 TBG720969 TLC720969 TUY720969 UEU720969 UOQ720969 UYM720969 VII720969 VSE720969 WCA720969 WLW720969 WVS720969 F786505 JG786505 TC786505 ACY786505 AMU786505 AWQ786505 BGM786505 BQI786505 CAE786505 CKA786505 CTW786505 DDS786505 DNO786505 DXK786505 EHG786505 ERC786505 FAY786505 FKU786505 FUQ786505 GEM786505 GOI786505 GYE786505 HIA786505 HRW786505 IBS786505 ILO786505 IVK786505 JFG786505 JPC786505 JYY786505 KIU786505 KSQ786505 LCM786505 LMI786505 LWE786505 MGA786505 MPW786505 MZS786505 NJO786505 NTK786505 ODG786505 ONC786505 OWY786505 PGU786505 PQQ786505 QAM786505 QKI786505 QUE786505 REA786505 RNW786505 RXS786505 SHO786505 SRK786505 TBG786505 TLC786505 TUY786505 UEU786505 UOQ786505 UYM786505 VII786505 VSE786505 WCA786505 WLW786505 WVS786505 F852041 JG852041 TC852041 ACY852041 AMU852041 AWQ852041 BGM852041 BQI852041 CAE852041 CKA852041 CTW852041 DDS852041 DNO852041 DXK852041 EHG852041 ERC852041 FAY852041 FKU852041 FUQ852041 GEM852041 GOI852041 GYE852041 HIA852041 HRW852041 IBS852041 ILO852041 IVK852041 JFG852041 JPC852041 JYY852041 KIU852041 KSQ852041 LCM852041 LMI852041 LWE852041 MGA852041 MPW852041 MZS852041 NJO852041 NTK852041 ODG852041 ONC852041 OWY852041 PGU852041 PQQ852041 QAM852041 QKI852041 QUE852041 REA852041 RNW852041 RXS852041 SHO852041 SRK852041 TBG852041 TLC852041 TUY852041 UEU852041 UOQ852041 UYM852041 VII852041 VSE852041 WCA852041 WLW852041 WVS852041 F917577 JG917577 TC917577 ACY917577 AMU917577 AWQ917577 BGM917577 BQI917577 CAE917577 CKA917577 CTW917577 DDS917577 DNO917577 DXK917577 EHG917577 ERC917577 FAY917577 FKU917577 FUQ917577 GEM917577 GOI917577 GYE917577 HIA917577 HRW917577 IBS917577 ILO917577 IVK917577 JFG917577 JPC917577 JYY917577 KIU917577 KSQ917577 LCM917577 LMI917577 LWE917577 MGA917577 MPW917577 MZS917577 NJO917577 NTK917577 ODG917577 ONC917577 OWY917577 PGU917577 PQQ917577 QAM917577 QKI917577 QUE917577 REA917577 RNW917577 RXS917577 SHO917577 SRK917577 TBG917577 TLC917577 TUY917577 UEU917577 UOQ917577 UYM917577 VII917577 VSE917577 WCA917577 WLW917577 WVS917577 F983113 JG983113 TC983113 ACY983113 AMU983113 AWQ983113 BGM983113 BQI983113 CAE983113 CKA983113 CTW983113 DDS983113 DNO983113 DXK983113 EHG983113 ERC983113 FAY983113 FKU983113 FUQ983113 GEM983113 GOI983113 GYE983113 HIA983113 HRW983113 IBS983113 ILO983113 IVK983113 JFG983113 JPC983113 JYY983113 KIU983113 KSQ983113 LCM983113 LMI983113 LWE983113 MGA983113 MPW983113 MZS983113 NJO983113 NTK983113 ODG983113 ONC983113 OWY983113 PGU983113 PQQ983113 QAM983113 QKI983113 QUE983113 REA983113 RNW983113 RXS983113 SHO983113 SRK983113 TBG983113 TLC983113 TUY983113 UEU983113 UOQ983113 UYM983113 VII983113 VSE983113 WCA983113 WLW983113 WVS983113 WLZ983113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K65609:L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K131145:L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K196681:L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K262217:L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K327753:L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K393289:L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K458825:L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K524361:L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K589897:L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K655433:L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K720969:L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K786505:L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K852041:L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K917577:L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K983113:L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dataValidation allowBlank="1" showInputMessage="1" showErrorMessage="1" prompt="※免税事業者は税込額、課税事業者は税抜額となります。" sqref="T31"/>
    <dataValidation type="list" allowBlank="1" showInputMessage="1" showErrorMessage="1" sqref="K21:M21 F19:I19 F21:I21 F23:I23 K19:M19 O19:Q19 O21:Q21 D7">
      <formula1>"5,6,7,8,9,10,11,12,1"</formula1>
    </dataValidation>
    <dataValidation type="list" allowBlank="1" showInputMessage="1" showErrorMessage="1" sqref="O16 U16">
      <formula1>"〇,×"</formula1>
    </dataValidation>
    <dataValidation type="list" allowBlank="1" showInputMessage="1" showErrorMessage="1" sqref="G93:J112">
      <formula1>"令和2年4月,令和2年5月,令和2年6月,令和2年7月,令和2年8月,令和2年9月,令和2年10月"</formula1>
    </dataValidation>
    <dataValidation type="list" allowBlank="1" showInputMessage="1" showErrorMessage="1" sqref="M10">
      <formula1>"○,　"</formula1>
    </dataValidation>
    <dataValidation type="list" allowBlank="1" showInputMessage="1" showErrorMessage="1" prompt="対象者が受講した研修を以下より選択してください。_x000a_有資格者⇒実務者研修_x000a_無資格者⇒介護職員初任者研修、生活援助従事者研修" sqref="F28:L28">
      <formula1>"実務者研修（有資格者）,介護職員初任者研修（無資格者）,生活援助従事者研修（無資格者）"</formula1>
    </dataValidation>
    <dataValidation allowBlank="1" showInputMessage="1" showErrorMessage="1" prompt="数式の入ったセル（黄緑）には入力できません。" sqref="T19:T24"/>
  </dataValidations>
  <pageMargins left="0.31496062992125984" right="0.11811023622047245" top="0.35433070866141736" bottom="0.35433070866141736" header="0.31496062992125984" footer="0.31496062992125984"/>
  <pageSetup paperSize="9" scale="74" fitToHeight="0" orientation="portrait" cellComments="asDisplayed" r:id="rId1"/>
  <headerFooter alignWithMargins="0"/>
  <rowBreaks count="2" manualBreakCount="2">
    <brk id="43" max="18" man="1"/>
    <brk id="85"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4" r:id="rId4" name="Group Box 4">
              <controlPr defaultSize="0" autoFill="0" autoPict="0">
                <anchor moveWithCells="1">
                  <from>
                    <xdr:col>3</xdr:col>
                    <xdr:colOff>66675</xdr:colOff>
                    <xdr:row>16</xdr:row>
                    <xdr:rowOff>9525</xdr:rowOff>
                  </from>
                  <to>
                    <xdr:col>3</xdr:col>
                    <xdr:colOff>495300</xdr:colOff>
                    <xdr:row>18</xdr:row>
                    <xdr:rowOff>190500</xdr:rowOff>
                  </to>
                </anchor>
              </controlPr>
            </control>
          </mc:Choice>
        </mc:AlternateContent>
        <mc:AlternateContent xmlns:mc="http://schemas.openxmlformats.org/markup-compatibility/2006">
          <mc:Choice Requires="x14">
            <control shapeId="35845" r:id="rId5" name="Group Box 5">
              <controlPr defaultSize="0" autoFill="0" autoPict="0">
                <anchor moveWithCells="1">
                  <from>
                    <xdr:col>2</xdr:col>
                    <xdr:colOff>0</xdr:colOff>
                    <xdr:row>89</xdr:row>
                    <xdr:rowOff>0</xdr:rowOff>
                  </from>
                  <to>
                    <xdr:col>2</xdr:col>
                    <xdr:colOff>476250</xdr:colOff>
                    <xdr:row>90</xdr:row>
                    <xdr:rowOff>47625</xdr:rowOff>
                  </to>
                </anchor>
              </controlPr>
            </control>
          </mc:Choice>
        </mc:AlternateContent>
        <mc:AlternateContent xmlns:mc="http://schemas.openxmlformats.org/markup-compatibility/2006">
          <mc:Choice Requires="x14">
            <control shapeId="35846" r:id="rId6" name="Group Box 6">
              <controlPr defaultSize="0" autoFill="0" autoPict="0">
                <anchor moveWithCells="1">
                  <from>
                    <xdr:col>2</xdr:col>
                    <xdr:colOff>0</xdr:colOff>
                    <xdr:row>89</xdr:row>
                    <xdr:rowOff>0</xdr:rowOff>
                  </from>
                  <to>
                    <xdr:col>2</xdr:col>
                    <xdr:colOff>476250</xdr:colOff>
                    <xdr:row>90</xdr:row>
                    <xdr:rowOff>47625</xdr:rowOff>
                  </to>
                </anchor>
              </controlPr>
            </control>
          </mc:Choice>
        </mc:AlternateContent>
        <mc:AlternateContent xmlns:mc="http://schemas.openxmlformats.org/markup-compatibility/2006">
          <mc:Choice Requires="x14">
            <control shapeId="35864" r:id="rId7" name="Group Box 24">
              <controlPr defaultSize="0" autoFill="0" autoPict="0">
                <anchor moveWithCells="1">
                  <from>
                    <xdr:col>3</xdr:col>
                    <xdr:colOff>66675</xdr:colOff>
                    <xdr:row>23</xdr:row>
                    <xdr:rowOff>9525</xdr:rowOff>
                  </from>
                  <to>
                    <xdr:col>3</xdr:col>
                    <xdr:colOff>495300</xdr:colOff>
                    <xdr:row>25</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20"/>
  <sheetViews>
    <sheetView showWhiteSpace="0" view="pageBreakPreview" topLeftCell="A13" zoomScale="70" zoomScaleNormal="100" zoomScaleSheetLayoutView="70" workbookViewId="0">
      <selection activeCell="G8" sqref="G8:H8"/>
    </sheetView>
  </sheetViews>
  <sheetFormatPr defaultColWidth="9" defaultRowHeight="13.5"/>
  <cols>
    <col min="1" max="1" width="2.375" style="9" customWidth="1"/>
    <col min="2" max="2" width="6.25" style="12" customWidth="1"/>
    <col min="3" max="3" width="13" style="12" bestFit="1" customWidth="1"/>
    <col min="4" max="4" width="7.25" style="12" customWidth="1"/>
    <col min="5" max="5" width="2.875" style="12" customWidth="1"/>
    <col min="6" max="6" width="6.375" style="19" customWidth="1"/>
    <col min="7" max="7" width="6.5" style="19" customWidth="1"/>
    <col min="8" max="8" width="6" style="19" customWidth="1"/>
    <col min="9" max="9" width="5.5" style="19" customWidth="1"/>
    <col min="10" max="10" width="24.125" style="19" customWidth="1"/>
    <col min="11" max="11" width="26.125" style="10" customWidth="1"/>
    <col min="12" max="12" width="4.625" style="10" customWidth="1"/>
    <col min="13" max="13" width="23.75" style="9" customWidth="1"/>
    <col min="14" max="14" width="3.25" style="9" customWidth="1"/>
    <col min="15" max="15" width="7.25" style="10" customWidth="1"/>
    <col min="16" max="16" width="4.5" style="12" customWidth="1"/>
    <col min="17" max="18" width="23.75" style="12" customWidth="1"/>
    <col min="19" max="19" width="7.875" style="12" customWidth="1"/>
    <col min="20" max="20" width="33" style="12" customWidth="1"/>
    <col min="21" max="21" width="25.125" style="12" customWidth="1"/>
    <col min="22" max="16384" width="9" style="12"/>
  </cols>
  <sheetData>
    <row r="1" spans="2:21" ht="15.6" customHeight="1"/>
    <row r="2" spans="2:21" ht="16.149999999999999" customHeight="1">
      <c r="B2" s="47" t="s">
        <v>54</v>
      </c>
      <c r="P2" s="48"/>
      <c r="U2" s="109" t="s">
        <v>107</v>
      </c>
    </row>
    <row r="3" spans="2:21" ht="15.6" customHeight="1"/>
    <row r="4" spans="2:21" ht="23.25" customHeight="1">
      <c r="B4" s="104" t="s">
        <v>52</v>
      </c>
      <c r="C4" s="89"/>
      <c r="D4" s="89"/>
      <c r="E4" s="89"/>
      <c r="F4" s="103"/>
      <c r="G4" s="103"/>
      <c r="H4" s="103"/>
      <c r="I4" s="103"/>
      <c r="J4" s="103"/>
      <c r="K4" s="100"/>
      <c r="L4" s="100"/>
      <c r="M4" s="102"/>
      <c r="N4" s="101"/>
      <c r="O4" s="100"/>
      <c r="P4" s="89"/>
      <c r="Q4" s="89"/>
      <c r="R4" s="89"/>
      <c r="S4" s="89"/>
      <c r="T4" s="89"/>
      <c r="U4" s="89"/>
    </row>
    <row r="5" spans="2:21" ht="60" customHeight="1">
      <c r="B5" s="826" t="s">
        <v>134</v>
      </c>
      <c r="C5" s="827"/>
      <c r="D5" s="827"/>
      <c r="E5" s="827"/>
      <c r="F5" s="827"/>
      <c r="G5" s="828"/>
      <c r="H5" s="832" t="s">
        <v>133</v>
      </c>
      <c r="I5" s="833"/>
      <c r="J5" s="833"/>
      <c r="K5" s="99">
        <f>SUM(Q8:Q19)</f>
        <v>237500</v>
      </c>
      <c r="L5" s="98" t="s">
        <v>8</v>
      </c>
      <c r="M5" s="97"/>
      <c r="N5" s="96"/>
      <c r="O5" s="96"/>
      <c r="P5" s="96"/>
      <c r="Q5" s="95"/>
      <c r="R5" s="94"/>
      <c r="S5" s="89"/>
      <c r="T5" s="89"/>
      <c r="U5" s="89"/>
    </row>
    <row r="6" spans="2:21" ht="60" customHeight="1">
      <c r="B6" s="829"/>
      <c r="C6" s="830"/>
      <c r="D6" s="830"/>
      <c r="E6" s="830"/>
      <c r="F6" s="830"/>
      <c r="G6" s="831"/>
      <c r="H6" s="832" t="s">
        <v>132</v>
      </c>
      <c r="I6" s="833"/>
      <c r="J6" s="833"/>
      <c r="K6" s="93">
        <f>SUM(R8:R19)</f>
        <v>215908</v>
      </c>
      <c r="L6" s="92" t="s">
        <v>8</v>
      </c>
      <c r="M6" s="91"/>
      <c r="N6" s="90"/>
      <c r="O6" s="90"/>
      <c r="P6" s="90"/>
      <c r="Q6" s="89"/>
      <c r="R6" s="89"/>
      <c r="S6" s="89"/>
      <c r="T6" s="89"/>
      <c r="U6" s="89"/>
    </row>
    <row r="7" spans="2:21" ht="60" customHeight="1">
      <c r="B7" s="105" t="s">
        <v>135</v>
      </c>
      <c r="C7" s="834" t="s">
        <v>131</v>
      </c>
      <c r="D7" s="834"/>
      <c r="E7" s="834"/>
      <c r="F7" s="834"/>
      <c r="G7" s="834" t="s">
        <v>130</v>
      </c>
      <c r="H7" s="823"/>
      <c r="I7" s="834" t="s">
        <v>129</v>
      </c>
      <c r="J7" s="834"/>
      <c r="K7" s="823" t="s">
        <v>128</v>
      </c>
      <c r="L7" s="824"/>
      <c r="M7" s="88" t="s">
        <v>127</v>
      </c>
      <c r="N7" s="823" t="s">
        <v>126</v>
      </c>
      <c r="O7" s="825"/>
      <c r="P7" s="825"/>
      <c r="Q7" s="87" t="s">
        <v>125</v>
      </c>
      <c r="R7" s="87" t="s">
        <v>124</v>
      </c>
      <c r="S7" s="86" t="s">
        <v>123</v>
      </c>
      <c r="T7" s="85" t="s">
        <v>144</v>
      </c>
      <c r="U7" s="85" t="s">
        <v>108</v>
      </c>
    </row>
    <row r="8" spans="2:21" ht="60" customHeight="1">
      <c r="B8" s="76">
        <v>1</v>
      </c>
      <c r="C8" s="821" t="s">
        <v>122</v>
      </c>
      <c r="D8" s="822"/>
      <c r="E8" s="822"/>
      <c r="F8" s="835"/>
      <c r="G8" s="815" t="s">
        <v>137</v>
      </c>
      <c r="H8" s="816"/>
      <c r="I8" s="810" t="s">
        <v>121</v>
      </c>
      <c r="J8" s="810"/>
      <c r="K8" s="813" t="s">
        <v>142</v>
      </c>
      <c r="L8" s="814"/>
      <c r="M8" s="75">
        <v>200000</v>
      </c>
      <c r="N8" s="82" t="s">
        <v>119</v>
      </c>
      <c r="O8" s="81">
        <v>1</v>
      </c>
      <c r="P8" s="80" t="s">
        <v>117</v>
      </c>
      <c r="Q8" s="71">
        <f t="shared" ref="Q8:Q20" si="0">IFERROR(M8/O8,"")</f>
        <v>200000</v>
      </c>
      <c r="R8" s="71">
        <f t="shared" ref="R8:R20" si="1">IF(M8="","",ROUNDDOWN(Q8/1.1,0))</f>
        <v>181818</v>
      </c>
      <c r="S8" s="106" t="s">
        <v>140</v>
      </c>
      <c r="T8" s="70"/>
      <c r="U8" s="69"/>
    </row>
    <row r="9" spans="2:21" ht="60" customHeight="1">
      <c r="B9" s="76">
        <v>2</v>
      </c>
      <c r="C9" s="810" t="s">
        <v>138</v>
      </c>
      <c r="D9" s="810"/>
      <c r="E9" s="810"/>
      <c r="F9" s="810"/>
      <c r="G9" s="815" t="s">
        <v>137</v>
      </c>
      <c r="H9" s="816"/>
      <c r="I9" s="810" t="s">
        <v>139</v>
      </c>
      <c r="J9" s="810"/>
      <c r="K9" s="813" t="s">
        <v>145</v>
      </c>
      <c r="L9" s="814"/>
      <c r="M9" s="75">
        <v>300000</v>
      </c>
      <c r="N9" s="82" t="s">
        <v>119</v>
      </c>
      <c r="O9" s="81">
        <v>8</v>
      </c>
      <c r="P9" s="80" t="s">
        <v>117</v>
      </c>
      <c r="Q9" s="71">
        <f t="shared" si="0"/>
        <v>37500</v>
      </c>
      <c r="R9" s="71">
        <f t="shared" si="1"/>
        <v>34090</v>
      </c>
      <c r="S9" s="106" t="s">
        <v>141</v>
      </c>
      <c r="T9" s="108" t="s">
        <v>143</v>
      </c>
      <c r="U9" s="69"/>
    </row>
    <row r="10" spans="2:21" ht="60" customHeight="1">
      <c r="B10" s="76">
        <v>3</v>
      </c>
      <c r="C10" s="810"/>
      <c r="D10" s="810"/>
      <c r="E10" s="810"/>
      <c r="F10" s="810"/>
      <c r="G10" s="815"/>
      <c r="H10" s="816"/>
      <c r="I10" s="821"/>
      <c r="J10" s="822"/>
      <c r="K10" s="813"/>
      <c r="L10" s="814"/>
      <c r="M10" s="75"/>
      <c r="N10" s="82" t="s">
        <v>118</v>
      </c>
      <c r="O10" s="81"/>
      <c r="P10" s="80" t="s">
        <v>117</v>
      </c>
      <c r="Q10" s="71" t="str">
        <f t="shared" si="0"/>
        <v/>
      </c>
      <c r="R10" s="71" t="str">
        <f t="shared" si="1"/>
        <v/>
      </c>
      <c r="S10" s="106"/>
      <c r="T10" s="70"/>
      <c r="U10" s="69"/>
    </row>
    <row r="11" spans="2:21" ht="60" customHeight="1">
      <c r="B11" s="76">
        <v>4</v>
      </c>
      <c r="C11" s="810"/>
      <c r="D11" s="810"/>
      <c r="E11" s="810"/>
      <c r="F11" s="810"/>
      <c r="G11" s="815"/>
      <c r="H11" s="816"/>
      <c r="I11" s="821"/>
      <c r="J11" s="822"/>
      <c r="K11" s="813"/>
      <c r="L11" s="814"/>
      <c r="M11" s="75"/>
      <c r="N11" s="82" t="s">
        <v>120</v>
      </c>
      <c r="O11" s="81"/>
      <c r="P11" s="80" t="s">
        <v>117</v>
      </c>
      <c r="Q11" s="71" t="str">
        <f t="shared" si="0"/>
        <v/>
      </c>
      <c r="R11" s="71" t="str">
        <f t="shared" si="1"/>
        <v/>
      </c>
      <c r="S11" s="106"/>
      <c r="T11" s="70"/>
      <c r="U11" s="69"/>
    </row>
    <row r="12" spans="2:21" ht="60" customHeight="1">
      <c r="B12" s="76">
        <v>5</v>
      </c>
      <c r="C12" s="810"/>
      <c r="D12" s="810"/>
      <c r="E12" s="810"/>
      <c r="F12" s="810"/>
      <c r="G12" s="815"/>
      <c r="H12" s="816"/>
      <c r="I12" s="821"/>
      <c r="J12" s="822"/>
      <c r="K12" s="813"/>
      <c r="L12" s="814"/>
      <c r="M12" s="75"/>
      <c r="N12" s="82" t="s">
        <v>119</v>
      </c>
      <c r="O12" s="81"/>
      <c r="P12" s="80" t="s">
        <v>117</v>
      </c>
      <c r="Q12" s="71" t="str">
        <f t="shared" si="0"/>
        <v/>
      </c>
      <c r="R12" s="71" t="str">
        <f t="shared" si="1"/>
        <v/>
      </c>
      <c r="S12" s="106"/>
      <c r="T12" s="70"/>
      <c r="U12" s="69"/>
    </row>
    <row r="13" spans="2:21" ht="60" customHeight="1">
      <c r="B13" s="76">
        <v>6</v>
      </c>
      <c r="C13" s="810"/>
      <c r="D13" s="810"/>
      <c r="E13" s="810"/>
      <c r="F13" s="810"/>
      <c r="G13" s="815"/>
      <c r="H13" s="816"/>
      <c r="I13" s="821"/>
      <c r="J13" s="822"/>
      <c r="K13" s="813"/>
      <c r="L13" s="814"/>
      <c r="M13" s="75"/>
      <c r="N13" s="82" t="s">
        <v>120</v>
      </c>
      <c r="O13" s="81"/>
      <c r="P13" s="80" t="s">
        <v>117</v>
      </c>
      <c r="Q13" s="71" t="str">
        <f t="shared" si="0"/>
        <v/>
      </c>
      <c r="R13" s="71" t="str">
        <f t="shared" si="1"/>
        <v/>
      </c>
      <c r="S13" s="106"/>
      <c r="T13" s="70"/>
      <c r="U13" s="69"/>
    </row>
    <row r="14" spans="2:21" ht="60" customHeight="1">
      <c r="B14" s="76">
        <v>7</v>
      </c>
      <c r="C14" s="810"/>
      <c r="D14" s="810"/>
      <c r="E14" s="810"/>
      <c r="F14" s="810"/>
      <c r="G14" s="815"/>
      <c r="H14" s="816"/>
      <c r="I14" s="821"/>
      <c r="J14" s="822"/>
      <c r="K14" s="813"/>
      <c r="L14" s="814"/>
      <c r="M14" s="75"/>
      <c r="N14" s="82" t="s">
        <v>119</v>
      </c>
      <c r="O14" s="81"/>
      <c r="P14" s="80" t="s">
        <v>117</v>
      </c>
      <c r="Q14" s="71" t="str">
        <f t="shared" si="0"/>
        <v/>
      </c>
      <c r="R14" s="71" t="str">
        <f t="shared" si="1"/>
        <v/>
      </c>
      <c r="S14" s="106"/>
      <c r="T14" s="70"/>
      <c r="U14" s="69"/>
    </row>
    <row r="15" spans="2:21" ht="60" customHeight="1">
      <c r="B15" s="76">
        <v>8</v>
      </c>
      <c r="C15" s="810"/>
      <c r="D15" s="810"/>
      <c r="E15" s="810"/>
      <c r="F15" s="810"/>
      <c r="G15" s="815"/>
      <c r="H15" s="816"/>
      <c r="I15" s="821"/>
      <c r="J15" s="822"/>
      <c r="K15" s="813"/>
      <c r="L15" s="814"/>
      <c r="M15" s="75"/>
      <c r="N15" s="82" t="s">
        <v>119</v>
      </c>
      <c r="O15" s="81"/>
      <c r="P15" s="80" t="s">
        <v>117</v>
      </c>
      <c r="Q15" s="71" t="str">
        <f t="shared" si="0"/>
        <v/>
      </c>
      <c r="R15" s="71" t="str">
        <f t="shared" si="1"/>
        <v/>
      </c>
      <c r="S15" s="106"/>
      <c r="T15" s="70"/>
      <c r="U15" s="69"/>
    </row>
    <row r="16" spans="2:21" ht="60" customHeight="1">
      <c r="B16" s="76">
        <v>9</v>
      </c>
      <c r="C16" s="810"/>
      <c r="D16" s="810"/>
      <c r="E16" s="810"/>
      <c r="F16" s="810"/>
      <c r="G16" s="815"/>
      <c r="H16" s="816"/>
      <c r="I16" s="821"/>
      <c r="J16" s="822"/>
      <c r="K16" s="813"/>
      <c r="L16" s="814"/>
      <c r="M16" s="75"/>
      <c r="N16" s="82" t="s">
        <v>119</v>
      </c>
      <c r="O16" s="81"/>
      <c r="P16" s="80" t="s">
        <v>117</v>
      </c>
      <c r="Q16" s="71" t="str">
        <f t="shared" si="0"/>
        <v/>
      </c>
      <c r="R16" s="71" t="str">
        <f t="shared" si="1"/>
        <v/>
      </c>
      <c r="S16" s="106"/>
      <c r="T16" s="70"/>
      <c r="U16" s="69"/>
    </row>
    <row r="17" spans="2:21" ht="60" customHeight="1">
      <c r="B17" s="76">
        <v>10</v>
      </c>
      <c r="C17" s="810"/>
      <c r="D17" s="810"/>
      <c r="E17" s="810"/>
      <c r="F17" s="810"/>
      <c r="G17" s="815"/>
      <c r="H17" s="816"/>
      <c r="I17" s="821"/>
      <c r="J17" s="822"/>
      <c r="K17" s="813"/>
      <c r="L17" s="814"/>
      <c r="M17" s="75"/>
      <c r="N17" s="82" t="s">
        <v>119</v>
      </c>
      <c r="O17" s="81"/>
      <c r="P17" s="80" t="s">
        <v>117</v>
      </c>
      <c r="Q17" s="71" t="str">
        <f t="shared" si="0"/>
        <v/>
      </c>
      <c r="R17" s="71" t="str">
        <f t="shared" si="1"/>
        <v/>
      </c>
      <c r="S17" s="106"/>
      <c r="T17" s="70"/>
      <c r="U17" s="69"/>
    </row>
    <row r="18" spans="2:21" ht="60" customHeight="1">
      <c r="B18" s="76">
        <v>11</v>
      </c>
      <c r="C18" s="810"/>
      <c r="D18" s="810"/>
      <c r="E18" s="810"/>
      <c r="F18" s="810"/>
      <c r="G18" s="815"/>
      <c r="H18" s="816"/>
      <c r="I18" s="821"/>
      <c r="J18" s="822"/>
      <c r="K18" s="813"/>
      <c r="L18" s="814"/>
      <c r="M18" s="75"/>
      <c r="N18" s="82" t="s">
        <v>119</v>
      </c>
      <c r="O18" s="81"/>
      <c r="P18" s="80" t="s">
        <v>117</v>
      </c>
      <c r="Q18" s="71" t="str">
        <f t="shared" si="0"/>
        <v/>
      </c>
      <c r="R18" s="71" t="str">
        <f t="shared" si="1"/>
        <v/>
      </c>
      <c r="S18" s="106"/>
      <c r="T18" s="70"/>
      <c r="U18" s="69"/>
    </row>
    <row r="19" spans="2:21" ht="60" customHeight="1">
      <c r="B19" s="84">
        <v>12</v>
      </c>
      <c r="C19" s="811"/>
      <c r="D19" s="811"/>
      <c r="E19" s="811"/>
      <c r="F19" s="811"/>
      <c r="G19" s="815"/>
      <c r="H19" s="816"/>
      <c r="I19" s="819"/>
      <c r="J19" s="820"/>
      <c r="K19" s="817"/>
      <c r="L19" s="818"/>
      <c r="M19" s="83"/>
      <c r="N19" s="82" t="s">
        <v>119</v>
      </c>
      <c r="O19" s="81"/>
      <c r="P19" s="80" t="s">
        <v>117</v>
      </c>
      <c r="Q19" s="79" t="str">
        <f t="shared" si="0"/>
        <v/>
      </c>
      <c r="R19" s="71" t="str">
        <f t="shared" si="1"/>
        <v/>
      </c>
      <c r="S19" s="107"/>
      <c r="T19" s="78"/>
      <c r="U19" s="77"/>
    </row>
    <row r="20" spans="2:21" ht="60" customHeight="1">
      <c r="B20" s="76">
        <v>13</v>
      </c>
      <c r="C20" s="810"/>
      <c r="D20" s="810"/>
      <c r="E20" s="810"/>
      <c r="F20" s="810"/>
      <c r="G20" s="815"/>
      <c r="H20" s="816"/>
      <c r="I20" s="810"/>
      <c r="J20" s="810"/>
      <c r="K20" s="812"/>
      <c r="L20" s="812"/>
      <c r="M20" s="75"/>
      <c r="N20" s="74" t="s">
        <v>118</v>
      </c>
      <c r="O20" s="73"/>
      <c r="P20" s="72" t="s">
        <v>117</v>
      </c>
      <c r="Q20" s="71" t="str">
        <f t="shared" si="0"/>
        <v/>
      </c>
      <c r="R20" s="71" t="str">
        <f t="shared" si="1"/>
        <v/>
      </c>
      <c r="S20" s="106"/>
      <c r="T20" s="70"/>
      <c r="U20" s="69"/>
    </row>
  </sheetData>
  <sheetProtection insertColumns="0"/>
  <mergeCells count="60">
    <mergeCell ref="N7:P7"/>
    <mergeCell ref="B5:G6"/>
    <mergeCell ref="H5:J5"/>
    <mergeCell ref="H6:J6"/>
    <mergeCell ref="C17:F17"/>
    <mergeCell ref="C16:F16"/>
    <mergeCell ref="I10:J10"/>
    <mergeCell ref="I13:J13"/>
    <mergeCell ref="C9:F9"/>
    <mergeCell ref="C10:F10"/>
    <mergeCell ref="I9:J9"/>
    <mergeCell ref="C7:F7"/>
    <mergeCell ref="G7:H7"/>
    <mergeCell ref="I7:J7"/>
    <mergeCell ref="C8:F8"/>
    <mergeCell ref="G8:H8"/>
    <mergeCell ref="I8:J8"/>
    <mergeCell ref="G9:H9"/>
    <mergeCell ref="C13:F13"/>
    <mergeCell ref="C14:F14"/>
    <mergeCell ref="C15:F15"/>
    <mergeCell ref="C11:F11"/>
    <mergeCell ref="C12:F12"/>
    <mergeCell ref="G10:H10"/>
    <mergeCell ref="I14:J14"/>
    <mergeCell ref="I11:J11"/>
    <mergeCell ref="I12:J12"/>
    <mergeCell ref="K7:L7"/>
    <mergeCell ref="K8:L8"/>
    <mergeCell ref="K9:L9"/>
    <mergeCell ref="K10:L10"/>
    <mergeCell ref="K11:L11"/>
    <mergeCell ref="K15:L15"/>
    <mergeCell ref="G15:H15"/>
    <mergeCell ref="G16:H16"/>
    <mergeCell ref="G17:H17"/>
    <mergeCell ref="I15:J15"/>
    <mergeCell ref="I16:J16"/>
    <mergeCell ref="I17:J17"/>
    <mergeCell ref="K12:L12"/>
    <mergeCell ref="K13:L13"/>
    <mergeCell ref="G11:H11"/>
    <mergeCell ref="G12:H12"/>
    <mergeCell ref="G13:H13"/>
    <mergeCell ref="C18:F18"/>
    <mergeCell ref="C19:F19"/>
    <mergeCell ref="K20:L20"/>
    <mergeCell ref="K14:L14"/>
    <mergeCell ref="C20:F20"/>
    <mergeCell ref="G20:H20"/>
    <mergeCell ref="I20:J20"/>
    <mergeCell ref="K16:L16"/>
    <mergeCell ref="K17:L17"/>
    <mergeCell ref="K18:L18"/>
    <mergeCell ref="K19:L19"/>
    <mergeCell ref="G19:H19"/>
    <mergeCell ref="I19:J19"/>
    <mergeCell ref="G18:H18"/>
    <mergeCell ref="I18:J18"/>
    <mergeCell ref="G14:H14"/>
  </mergeCells>
  <phoneticPr fontId="3"/>
  <dataValidations count="5">
    <dataValidation type="list" allowBlank="1" showInputMessage="1" showErrorMessage="1" sqref="S8:S20">
      <formula1>"あり,なし"</formula1>
    </dataValidation>
    <dataValidation allowBlank="1" showInputMessage="1" showErrorMessage="1" promptTitle="【注意】" prompt="賃金が全体の５０%以上となるよう設定してください。_x000a_（下の「※賃金の割合」参照）" sqref="WVR983020 F65516 JC65516 SY65516 ACU65516 AMQ65516 AWM65516 BGI65516 BQE65516 CAA65516 CJW65516 CTS65516 DDO65516 DNK65516 DXG65516 EHC65516 EQY65516 FAU65516 FKQ65516 FUM65516 GEI65516 GOE65516 GYA65516 HHW65516 HRS65516 IBO65516 ILK65516 IVG65516 JFC65516 JOY65516 JYU65516 KIQ65516 KSM65516 LCI65516 LME65516 LWA65516 MFW65516 MPS65516 MZO65516 NJK65516 NTG65516 ODC65516 OMY65516 OWU65516 PGQ65516 PQM65516 QAI65516 QKE65516 QUA65516 RDW65516 RNS65516 RXO65516 SHK65516 SRG65516 TBC65516 TKY65516 TUU65516 UEQ65516 UOM65516 UYI65516 VIE65516 VSA65516 WBW65516 WLS65516 WVO65516 F131052 JC131052 SY131052 ACU131052 AMQ131052 AWM131052 BGI131052 BQE131052 CAA131052 CJW131052 CTS131052 DDO131052 DNK131052 DXG131052 EHC131052 EQY131052 FAU131052 FKQ131052 FUM131052 GEI131052 GOE131052 GYA131052 HHW131052 HRS131052 IBO131052 ILK131052 IVG131052 JFC131052 JOY131052 JYU131052 KIQ131052 KSM131052 LCI131052 LME131052 LWA131052 MFW131052 MPS131052 MZO131052 NJK131052 NTG131052 ODC131052 OMY131052 OWU131052 PGQ131052 PQM131052 QAI131052 QKE131052 QUA131052 RDW131052 RNS131052 RXO131052 SHK131052 SRG131052 TBC131052 TKY131052 TUU131052 UEQ131052 UOM131052 UYI131052 VIE131052 VSA131052 WBW131052 WLS131052 WVO131052 F196588 JC196588 SY196588 ACU196588 AMQ196588 AWM196588 BGI196588 BQE196588 CAA196588 CJW196588 CTS196588 DDO196588 DNK196588 DXG196588 EHC196588 EQY196588 FAU196588 FKQ196588 FUM196588 GEI196588 GOE196588 GYA196588 HHW196588 HRS196588 IBO196588 ILK196588 IVG196588 JFC196588 JOY196588 JYU196588 KIQ196588 KSM196588 LCI196588 LME196588 LWA196588 MFW196588 MPS196588 MZO196588 NJK196588 NTG196588 ODC196588 OMY196588 OWU196588 PGQ196588 PQM196588 QAI196588 QKE196588 QUA196588 RDW196588 RNS196588 RXO196588 SHK196588 SRG196588 TBC196588 TKY196588 TUU196588 UEQ196588 UOM196588 UYI196588 VIE196588 VSA196588 WBW196588 WLS196588 WVO196588 F262124 JC262124 SY262124 ACU262124 AMQ262124 AWM262124 BGI262124 BQE262124 CAA262124 CJW262124 CTS262124 DDO262124 DNK262124 DXG262124 EHC262124 EQY262124 FAU262124 FKQ262124 FUM262124 GEI262124 GOE262124 GYA262124 HHW262124 HRS262124 IBO262124 ILK262124 IVG262124 JFC262124 JOY262124 JYU262124 KIQ262124 KSM262124 LCI262124 LME262124 LWA262124 MFW262124 MPS262124 MZO262124 NJK262124 NTG262124 ODC262124 OMY262124 OWU262124 PGQ262124 PQM262124 QAI262124 QKE262124 QUA262124 RDW262124 RNS262124 RXO262124 SHK262124 SRG262124 TBC262124 TKY262124 TUU262124 UEQ262124 UOM262124 UYI262124 VIE262124 VSA262124 WBW262124 WLS262124 WVO262124 F327660 JC327660 SY327660 ACU327660 AMQ327660 AWM327660 BGI327660 BQE327660 CAA327660 CJW327660 CTS327660 DDO327660 DNK327660 DXG327660 EHC327660 EQY327660 FAU327660 FKQ327660 FUM327660 GEI327660 GOE327660 GYA327660 HHW327660 HRS327660 IBO327660 ILK327660 IVG327660 JFC327660 JOY327660 JYU327660 KIQ327660 KSM327660 LCI327660 LME327660 LWA327660 MFW327660 MPS327660 MZO327660 NJK327660 NTG327660 ODC327660 OMY327660 OWU327660 PGQ327660 PQM327660 QAI327660 QKE327660 QUA327660 RDW327660 RNS327660 RXO327660 SHK327660 SRG327660 TBC327660 TKY327660 TUU327660 UEQ327660 UOM327660 UYI327660 VIE327660 VSA327660 WBW327660 WLS327660 WVO327660 F393196 JC393196 SY393196 ACU393196 AMQ393196 AWM393196 BGI393196 BQE393196 CAA393196 CJW393196 CTS393196 DDO393196 DNK393196 DXG393196 EHC393196 EQY393196 FAU393196 FKQ393196 FUM393196 GEI393196 GOE393196 GYA393196 HHW393196 HRS393196 IBO393196 ILK393196 IVG393196 JFC393196 JOY393196 JYU393196 KIQ393196 KSM393196 LCI393196 LME393196 LWA393196 MFW393196 MPS393196 MZO393196 NJK393196 NTG393196 ODC393196 OMY393196 OWU393196 PGQ393196 PQM393196 QAI393196 QKE393196 QUA393196 RDW393196 RNS393196 RXO393196 SHK393196 SRG393196 TBC393196 TKY393196 TUU393196 UEQ393196 UOM393196 UYI393196 VIE393196 VSA393196 WBW393196 WLS393196 WVO393196 F458732 JC458732 SY458732 ACU458732 AMQ458732 AWM458732 BGI458732 BQE458732 CAA458732 CJW458732 CTS458732 DDO458732 DNK458732 DXG458732 EHC458732 EQY458732 FAU458732 FKQ458732 FUM458732 GEI458732 GOE458732 GYA458732 HHW458732 HRS458732 IBO458732 ILK458732 IVG458732 JFC458732 JOY458732 JYU458732 KIQ458732 KSM458732 LCI458732 LME458732 LWA458732 MFW458732 MPS458732 MZO458732 NJK458732 NTG458732 ODC458732 OMY458732 OWU458732 PGQ458732 PQM458732 QAI458732 QKE458732 QUA458732 RDW458732 RNS458732 RXO458732 SHK458732 SRG458732 TBC458732 TKY458732 TUU458732 UEQ458732 UOM458732 UYI458732 VIE458732 VSA458732 WBW458732 WLS458732 WVO458732 F524268 JC524268 SY524268 ACU524268 AMQ524268 AWM524268 BGI524268 BQE524268 CAA524268 CJW524268 CTS524268 DDO524268 DNK524268 DXG524268 EHC524268 EQY524268 FAU524268 FKQ524268 FUM524268 GEI524268 GOE524268 GYA524268 HHW524268 HRS524268 IBO524268 ILK524268 IVG524268 JFC524268 JOY524268 JYU524268 KIQ524268 KSM524268 LCI524268 LME524268 LWA524268 MFW524268 MPS524268 MZO524268 NJK524268 NTG524268 ODC524268 OMY524268 OWU524268 PGQ524268 PQM524268 QAI524268 QKE524268 QUA524268 RDW524268 RNS524268 RXO524268 SHK524268 SRG524268 TBC524268 TKY524268 TUU524268 UEQ524268 UOM524268 UYI524268 VIE524268 VSA524268 WBW524268 WLS524268 WVO524268 F589804 JC589804 SY589804 ACU589804 AMQ589804 AWM589804 BGI589804 BQE589804 CAA589804 CJW589804 CTS589804 DDO589804 DNK589804 DXG589804 EHC589804 EQY589804 FAU589804 FKQ589804 FUM589804 GEI589804 GOE589804 GYA589804 HHW589804 HRS589804 IBO589804 ILK589804 IVG589804 JFC589804 JOY589804 JYU589804 KIQ589804 KSM589804 LCI589804 LME589804 LWA589804 MFW589804 MPS589804 MZO589804 NJK589804 NTG589804 ODC589804 OMY589804 OWU589804 PGQ589804 PQM589804 QAI589804 QKE589804 QUA589804 RDW589804 RNS589804 RXO589804 SHK589804 SRG589804 TBC589804 TKY589804 TUU589804 UEQ589804 UOM589804 UYI589804 VIE589804 VSA589804 WBW589804 WLS589804 WVO589804 F655340 JC655340 SY655340 ACU655340 AMQ655340 AWM655340 BGI655340 BQE655340 CAA655340 CJW655340 CTS655340 DDO655340 DNK655340 DXG655340 EHC655340 EQY655340 FAU655340 FKQ655340 FUM655340 GEI655340 GOE655340 GYA655340 HHW655340 HRS655340 IBO655340 ILK655340 IVG655340 JFC655340 JOY655340 JYU655340 KIQ655340 KSM655340 LCI655340 LME655340 LWA655340 MFW655340 MPS655340 MZO655340 NJK655340 NTG655340 ODC655340 OMY655340 OWU655340 PGQ655340 PQM655340 QAI655340 QKE655340 QUA655340 RDW655340 RNS655340 RXO655340 SHK655340 SRG655340 TBC655340 TKY655340 TUU655340 UEQ655340 UOM655340 UYI655340 VIE655340 VSA655340 WBW655340 WLS655340 WVO655340 F720876 JC720876 SY720876 ACU720876 AMQ720876 AWM720876 BGI720876 BQE720876 CAA720876 CJW720876 CTS720876 DDO720876 DNK720876 DXG720876 EHC720876 EQY720876 FAU720876 FKQ720876 FUM720876 GEI720876 GOE720876 GYA720876 HHW720876 HRS720876 IBO720876 ILK720876 IVG720876 JFC720876 JOY720876 JYU720876 KIQ720876 KSM720876 LCI720876 LME720876 LWA720876 MFW720876 MPS720876 MZO720876 NJK720876 NTG720876 ODC720876 OMY720876 OWU720876 PGQ720876 PQM720876 QAI720876 QKE720876 QUA720876 RDW720876 RNS720876 RXO720876 SHK720876 SRG720876 TBC720876 TKY720876 TUU720876 UEQ720876 UOM720876 UYI720876 VIE720876 VSA720876 WBW720876 WLS720876 WVO720876 F786412 JC786412 SY786412 ACU786412 AMQ786412 AWM786412 BGI786412 BQE786412 CAA786412 CJW786412 CTS786412 DDO786412 DNK786412 DXG786412 EHC786412 EQY786412 FAU786412 FKQ786412 FUM786412 GEI786412 GOE786412 GYA786412 HHW786412 HRS786412 IBO786412 ILK786412 IVG786412 JFC786412 JOY786412 JYU786412 KIQ786412 KSM786412 LCI786412 LME786412 LWA786412 MFW786412 MPS786412 MZO786412 NJK786412 NTG786412 ODC786412 OMY786412 OWU786412 PGQ786412 PQM786412 QAI786412 QKE786412 QUA786412 RDW786412 RNS786412 RXO786412 SHK786412 SRG786412 TBC786412 TKY786412 TUU786412 UEQ786412 UOM786412 UYI786412 VIE786412 VSA786412 WBW786412 WLS786412 WVO786412 F851948 JC851948 SY851948 ACU851948 AMQ851948 AWM851948 BGI851948 BQE851948 CAA851948 CJW851948 CTS851948 DDO851948 DNK851948 DXG851948 EHC851948 EQY851948 FAU851948 FKQ851948 FUM851948 GEI851948 GOE851948 GYA851948 HHW851948 HRS851948 IBO851948 ILK851948 IVG851948 JFC851948 JOY851948 JYU851948 KIQ851948 KSM851948 LCI851948 LME851948 LWA851948 MFW851948 MPS851948 MZO851948 NJK851948 NTG851948 ODC851948 OMY851948 OWU851948 PGQ851948 PQM851948 QAI851948 QKE851948 QUA851948 RDW851948 RNS851948 RXO851948 SHK851948 SRG851948 TBC851948 TKY851948 TUU851948 UEQ851948 UOM851948 UYI851948 VIE851948 VSA851948 WBW851948 WLS851948 WVO851948 F917484 JC917484 SY917484 ACU917484 AMQ917484 AWM917484 BGI917484 BQE917484 CAA917484 CJW917484 CTS917484 DDO917484 DNK917484 DXG917484 EHC917484 EQY917484 FAU917484 FKQ917484 FUM917484 GEI917484 GOE917484 GYA917484 HHW917484 HRS917484 IBO917484 ILK917484 IVG917484 JFC917484 JOY917484 JYU917484 KIQ917484 KSM917484 LCI917484 LME917484 LWA917484 MFW917484 MPS917484 MZO917484 NJK917484 NTG917484 ODC917484 OMY917484 OWU917484 PGQ917484 PQM917484 QAI917484 QKE917484 QUA917484 RDW917484 RNS917484 RXO917484 SHK917484 SRG917484 TBC917484 TKY917484 TUU917484 UEQ917484 UOM917484 UYI917484 VIE917484 VSA917484 WBW917484 WLS917484 WVO917484 F983020 JC983020 SY983020 ACU983020 AMQ983020 AWM983020 BGI983020 BQE983020 CAA983020 CJW983020 CTS983020 DDO983020 DNK983020 DXG983020 EHC983020 EQY983020 FAU983020 FKQ983020 FUM983020 GEI983020 GOE983020 GYA983020 HHW983020 HRS983020 IBO983020 ILK983020 IVG983020 JFC983020 JOY983020 JYU983020 KIQ983020 KSM983020 LCI983020 LME983020 LWA983020 MFW983020 MPS983020 MZO983020 NJK983020 NTG983020 ODC983020 OMY983020 OWU983020 PGQ983020 PQM983020 QAI983020 QKE983020 QUA983020 RDW983020 RNS983020 RXO983020 SHK983020 SRG983020 TBC983020 TKY983020 TUU983020 UEQ983020 UOM983020 UYI983020 VIE983020 VSA983020 WBW983020 WLS983020 WVO983020 WLV983020 J65516 JF65516 TB65516 ACX65516 AMT65516 AWP65516 BGL65516 BQH65516 CAD65516 CJZ65516 CTV65516 DDR65516 DNN65516 DXJ65516 EHF65516 ERB65516 FAX65516 FKT65516 FUP65516 GEL65516 GOH65516 GYD65516 HHZ65516 HRV65516 IBR65516 ILN65516 IVJ65516 JFF65516 JPB65516 JYX65516 KIT65516 KSP65516 LCL65516 LMH65516 LWD65516 MFZ65516 MPV65516 MZR65516 NJN65516 NTJ65516 ODF65516 ONB65516 OWX65516 PGT65516 PQP65516 QAL65516 QKH65516 QUD65516 RDZ65516 RNV65516 RXR65516 SHN65516 SRJ65516 TBF65516 TLB65516 TUX65516 UET65516 UOP65516 UYL65516 VIH65516 VSD65516 WBZ65516 WLV65516 WVR65516 J131052 JF131052 TB131052 ACX131052 AMT131052 AWP131052 BGL131052 BQH131052 CAD131052 CJZ131052 CTV131052 DDR131052 DNN131052 DXJ131052 EHF131052 ERB131052 FAX131052 FKT131052 FUP131052 GEL131052 GOH131052 GYD131052 HHZ131052 HRV131052 IBR131052 ILN131052 IVJ131052 JFF131052 JPB131052 JYX131052 KIT131052 KSP131052 LCL131052 LMH131052 LWD131052 MFZ131052 MPV131052 MZR131052 NJN131052 NTJ131052 ODF131052 ONB131052 OWX131052 PGT131052 PQP131052 QAL131052 QKH131052 QUD131052 RDZ131052 RNV131052 RXR131052 SHN131052 SRJ131052 TBF131052 TLB131052 TUX131052 UET131052 UOP131052 UYL131052 VIH131052 VSD131052 WBZ131052 WLV131052 WVR131052 J196588 JF196588 TB196588 ACX196588 AMT196588 AWP196588 BGL196588 BQH196588 CAD196588 CJZ196588 CTV196588 DDR196588 DNN196588 DXJ196588 EHF196588 ERB196588 FAX196588 FKT196588 FUP196588 GEL196588 GOH196588 GYD196588 HHZ196588 HRV196588 IBR196588 ILN196588 IVJ196588 JFF196588 JPB196588 JYX196588 KIT196588 KSP196588 LCL196588 LMH196588 LWD196588 MFZ196588 MPV196588 MZR196588 NJN196588 NTJ196588 ODF196588 ONB196588 OWX196588 PGT196588 PQP196588 QAL196588 QKH196588 QUD196588 RDZ196588 RNV196588 RXR196588 SHN196588 SRJ196588 TBF196588 TLB196588 TUX196588 UET196588 UOP196588 UYL196588 VIH196588 VSD196588 WBZ196588 WLV196588 WVR196588 J262124 JF262124 TB262124 ACX262124 AMT262124 AWP262124 BGL262124 BQH262124 CAD262124 CJZ262124 CTV262124 DDR262124 DNN262124 DXJ262124 EHF262124 ERB262124 FAX262124 FKT262124 FUP262124 GEL262124 GOH262124 GYD262124 HHZ262124 HRV262124 IBR262124 ILN262124 IVJ262124 JFF262124 JPB262124 JYX262124 KIT262124 KSP262124 LCL262124 LMH262124 LWD262124 MFZ262124 MPV262124 MZR262124 NJN262124 NTJ262124 ODF262124 ONB262124 OWX262124 PGT262124 PQP262124 QAL262124 QKH262124 QUD262124 RDZ262124 RNV262124 RXR262124 SHN262124 SRJ262124 TBF262124 TLB262124 TUX262124 UET262124 UOP262124 UYL262124 VIH262124 VSD262124 WBZ262124 WLV262124 WVR262124 J327660 JF327660 TB327660 ACX327660 AMT327660 AWP327660 BGL327660 BQH327660 CAD327660 CJZ327660 CTV327660 DDR327660 DNN327660 DXJ327660 EHF327660 ERB327660 FAX327660 FKT327660 FUP327660 GEL327660 GOH327660 GYD327660 HHZ327660 HRV327660 IBR327660 ILN327660 IVJ327660 JFF327660 JPB327660 JYX327660 KIT327660 KSP327660 LCL327660 LMH327660 LWD327660 MFZ327660 MPV327660 MZR327660 NJN327660 NTJ327660 ODF327660 ONB327660 OWX327660 PGT327660 PQP327660 QAL327660 QKH327660 QUD327660 RDZ327660 RNV327660 RXR327660 SHN327660 SRJ327660 TBF327660 TLB327660 TUX327660 UET327660 UOP327660 UYL327660 VIH327660 VSD327660 WBZ327660 WLV327660 WVR327660 J393196 JF393196 TB393196 ACX393196 AMT393196 AWP393196 BGL393196 BQH393196 CAD393196 CJZ393196 CTV393196 DDR393196 DNN393196 DXJ393196 EHF393196 ERB393196 FAX393196 FKT393196 FUP393196 GEL393196 GOH393196 GYD393196 HHZ393196 HRV393196 IBR393196 ILN393196 IVJ393196 JFF393196 JPB393196 JYX393196 KIT393196 KSP393196 LCL393196 LMH393196 LWD393196 MFZ393196 MPV393196 MZR393196 NJN393196 NTJ393196 ODF393196 ONB393196 OWX393196 PGT393196 PQP393196 QAL393196 QKH393196 QUD393196 RDZ393196 RNV393196 RXR393196 SHN393196 SRJ393196 TBF393196 TLB393196 TUX393196 UET393196 UOP393196 UYL393196 VIH393196 VSD393196 WBZ393196 WLV393196 WVR393196 J458732 JF458732 TB458732 ACX458732 AMT458732 AWP458732 BGL458732 BQH458732 CAD458732 CJZ458732 CTV458732 DDR458732 DNN458732 DXJ458732 EHF458732 ERB458732 FAX458732 FKT458732 FUP458732 GEL458732 GOH458732 GYD458732 HHZ458732 HRV458732 IBR458732 ILN458732 IVJ458732 JFF458732 JPB458732 JYX458732 KIT458732 KSP458732 LCL458732 LMH458732 LWD458732 MFZ458732 MPV458732 MZR458732 NJN458732 NTJ458732 ODF458732 ONB458732 OWX458732 PGT458732 PQP458732 QAL458732 QKH458732 QUD458732 RDZ458732 RNV458732 RXR458732 SHN458732 SRJ458732 TBF458732 TLB458732 TUX458732 UET458732 UOP458732 UYL458732 VIH458732 VSD458732 WBZ458732 WLV458732 WVR458732 J524268 JF524268 TB524268 ACX524268 AMT524268 AWP524268 BGL524268 BQH524268 CAD524268 CJZ524268 CTV524268 DDR524268 DNN524268 DXJ524268 EHF524268 ERB524268 FAX524268 FKT524268 FUP524268 GEL524268 GOH524268 GYD524268 HHZ524268 HRV524268 IBR524268 ILN524268 IVJ524268 JFF524268 JPB524268 JYX524268 KIT524268 KSP524268 LCL524268 LMH524268 LWD524268 MFZ524268 MPV524268 MZR524268 NJN524268 NTJ524268 ODF524268 ONB524268 OWX524268 PGT524268 PQP524268 QAL524268 QKH524268 QUD524268 RDZ524268 RNV524268 RXR524268 SHN524268 SRJ524268 TBF524268 TLB524268 TUX524268 UET524268 UOP524268 UYL524268 VIH524268 VSD524268 WBZ524268 WLV524268 WVR524268 J589804 JF589804 TB589804 ACX589804 AMT589804 AWP589804 BGL589804 BQH589804 CAD589804 CJZ589804 CTV589804 DDR589804 DNN589804 DXJ589804 EHF589804 ERB589804 FAX589804 FKT589804 FUP589804 GEL589804 GOH589804 GYD589804 HHZ589804 HRV589804 IBR589804 ILN589804 IVJ589804 JFF589804 JPB589804 JYX589804 KIT589804 KSP589804 LCL589804 LMH589804 LWD589804 MFZ589804 MPV589804 MZR589804 NJN589804 NTJ589804 ODF589804 ONB589804 OWX589804 PGT589804 PQP589804 QAL589804 QKH589804 QUD589804 RDZ589804 RNV589804 RXR589804 SHN589804 SRJ589804 TBF589804 TLB589804 TUX589804 UET589804 UOP589804 UYL589804 VIH589804 VSD589804 WBZ589804 WLV589804 WVR589804 J655340 JF655340 TB655340 ACX655340 AMT655340 AWP655340 BGL655340 BQH655340 CAD655340 CJZ655340 CTV655340 DDR655340 DNN655340 DXJ655340 EHF655340 ERB655340 FAX655340 FKT655340 FUP655340 GEL655340 GOH655340 GYD655340 HHZ655340 HRV655340 IBR655340 ILN655340 IVJ655340 JFF655340 JPB655340 JYX655340 KIT655340 KSP655340 LCL655340 LMH655340 LWD655340 MFZ655340 MPV655340 MZR655340 NJN655340 NTJ655340 ODF655340 ONB655340 OWX655340 PGT655340 PQP655340 QAL655340 QKH655340 QUD655340 RDZ655340 RNV655340 RXR655340 SHN655340 SRJ655340 TBF655340 TLB655340 TUX655340 UET655340 UOP655340 UYL655340 VIH655340 VSD655340 WBZ655340 WLV655340 WVR655340 J720876 JF720876 TB720876 ACX720876 AMT720876 AWP720876 BGL720876 BQH720876 CAD720876 CJZ720876 CTV720876 DDR720876 DNN720876 DXJ720876 EHF720876 ERB720876 FAX720876 FKT720876 FUP720876 GEL720876 GOH720876 GYD720876 HHZ720876 HRV720876 IBR720876 ILN720876 IVJ720876 JFF720876 JPB720876 JYX720876 KIT720876 KSP720876 LCL720876 LMH720876 LWD720876 MFZ720876 MPV720876 MZR720876 NJN720876 NTJ720876 ODF720876 ONB720876 OWX720876 PGT720876 PQP720876 QAL720876 QKH720876 QUD720876 RDZ720876 RNV720876 RXR720876 SHN720876 SRJ720876 TBF720876 TLB720876 TUX720876 UET720876 UOP720876 UYL720876 VIH720876 VSD720876 WBZ720876 WLV720876 WVR720876 J786412 JF786412 TB786412 ACX786412 AMT786412 AWP786412 BGL786412 BQH786412 CAD786412 CJZ786412 CTV786412 DDR786412 DNN786412 DXJ786412 EHF786412 ERB786412 FAX786412 FKT786412 FUP786412 GEL786412 GOH786412 GYD786412 HHZ786412 HRV786412 IBR786412 ILN786412 IVJ786412 JFF786412 JPB786412 JYX786412 KIT786412 KSP786412 LCL786412 LMH786412 LWD786412 MFZ786412 MPV786412 MZR786412 NJN786412 NTJ786412 ODF786412 ONB786412 OWX786412 PGT786412 PQP786412 QAL786412 QKH786412 QUD786412 RDZ786412 RNV786412 RXR786412 SHN786412 SRJ786412 TBF786412 TLB786412 TUX786412 UET786412 UOP786412 UYL786412 VIH786412 VSD786412 WBZ786412 WLV786412 WVR786412 J851948 JF851948 TB851948 ACX851948 AMT851948 AWP851948 BGL851948 BQH851948 CAD851948 CJZ851948 CTV851948 DDR851948 DNN851948 DXJ851948 EHF851948 ERB851948 FAX851948 FKT851948 FUP851948 GEL851948 GOH851948 GYD851948 HHZ851948 HRV851948 IBR851948 ILN851948 IVJ851948 JFF851948 JPB851948 JYX851948 KIT851948 KSP851948 LCL851948 LMH851948 LWD851948 MFZ851948 MPV851948 MZR851948 NJN851948 NTJ851948 ODF851948 ONB851948 OWX851948 PGT851948 PQP851948 QAL851948 QKH851948 QUD851948 RDZ851948 RNV851948 RXR851948 SHN851948 SRJ851948 TBF851948 TLB851948 TUX851948 UET851948 UOP851948 UYL851948 VIH851948 VSD851948 WBZ851948 WLV851948 WVR851948 J917484 JF917484 TB917484 ACX917484 AMT917484 AWP917484 BGL917484 BQH917484 CAD917484 CJZ917484 CTV917484 DDR917484 DNN917484 DXJ917484 EHF917484 ERB917484 FAX917484 FKT917484 FUP917484 GEL917484 GOH917484 GYD917484 HHZ917484 HRV917484 IBR917484 ILN917484 IVJ917484 JFF917484 JPB917484 JYX917484 KIT917484 KSP917484 LCL917484 LMH917484 LWD917484 MFZ917484 MPV917484 MZR917484 NJN917484 NTJ917484 ODF917484 ONB917484 OWX917484 PGT917484 PQP917484 QAL917484 QKH917484 QUD917484 RDZ917484 RNV917484 RXR917484 SHN917484 SRJ917484 TBF917484 TLB917484 TUX917484 UET917484 UOP917484 UYL917484 VIH917484 VSD917484 WBZ917484 WLV917484 WVR917484 J983020 JF983020 TB983020 ACX983020 AMT983020 AWP983020 BGL983020 BQH983020 CAD983020 CJZ983020 CTV983020 DDR983020 DNN983020 DXJ983020 EHF983020 ERB983020 FAX983020 FKT983020 FUP983020 GEL983020 GOH983020 GYD983020 HHZ983020 HRV983020 IBR983020 ILN983020 IVJ983020 JFF983020 JPB983020 JYX983020 KIT983020 KSP983020 LCL983020 LMH983020 LWD983020 MFZ983020 MPV983020 MZR983020 NJN983020 NTJ983020 ODF983020 ONB983020 OWX983020 PGT983020 PQP983020 QAL983020 QKH983020 QUD983020 RDZ983020 RNV983020 RXR983020 SHN983020 SRJ983020 TBF983020 TLB983020 TUX983020 UET983020 UOP983020 UYL983020 VIH983020 VSD983020 WBZ983020"/>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賃金の割合」参照）" sqref="WVU983020 M65516 JI65516 TE65516 ADA65516 AMW65516 AWS65516 BGO65516 BQK65516 CAG65516 CKC65516 CTY65516 DDU65516 DNQ65516 DXM65516 EHI65516 ERE65516 FBA65516 FKW65516 FUS65516 GEO65516 GOK65516 GYG65516 HIC65516 HRY65516 IBU65516 ILQ65516 IVM65516 JFI65516 JPE65516 JZA65516 KIW65516 KSS65516 LCO65516 LMK65516 LWG65516 MGC65516 MPY65516 MZU65516 NJQ65516 NTM65516 ODI65516 ONE65516 OXA65516 PGW65516 PQS65516 QAO65516 QKK65516 QUG65516 REC65516 RNY65516 RXU65516 SHQ65516 SRM65516 TBI65516 TLE65516 TVA65516 UEW65516 UOS65516 UYO65516 VIK65516 VSG65516 WCC65516 WLY65516 WVU65516 M131052 JI131052 TE131052 ADA131052 AMW131052 AWS131052 BGO131052 BQK131052 CAG131052 CKC131052 CTY131052 DDU131052 DNQ131052 DXM131052 EHI131052 ERE131052 FBA131052 FKW131052 FUS131052 GEO131052 GOK131052 GYG131052 HIC131052 HRY131052 IBU131052 ILQ131052 IVM131052 JFI131052 JPE131052 JZA131052 KIW131052 KSS131052 LCO131052 LMK131052 LWG131052 MGC131052 MPY131052 MZU131052 NJQ131052 NTM131052 ODI131052 ONE131052 OXA131052 PGW131052 PQS131052 QAO131052 QKK131052 QUG131052 REC131052 RNY131052 RXU131052 SHQ131052 SRM131052 TBI131052 TLE131052 TVA131052 UEW131052 UOS131052 UYO131052 VIK131052 VSG131052 WCC131052 WLY131052 WVU131052 M196588 JI196588 TE196588 ADA196588 AMW196588 AWS196588 BGO196588 BQK196588 CAG196588 CKC196588 CTY196588 DDU196588 DNQ196588 DXM196588 EHI196588 ERE196588 FBA196588 FKW196588 FUS196588 GEO196588 GOK196588 GYG196588 HIC196588 HRY196588 IBU196588 ILQ196588 IVM196588 JFI196588 JPE196588 JZA196588 KIW196588 KSS196588 LCO196588 LMK196588 LWG196588 MGC196588 MPY196588 MZU196588 NJQ196588 NTM196588 ODI196588 ONE196588 OXA196588 PGW196588 PQS196588 QAO196588 QKK196588 QUG196588 REC196588 RNY196588 RXU196588 SHQ196588 SRM196588 TBI196588 TLE196588 TVA196588 UEW196588 UOS196588 UYO196588 VIK196588 VSG196588 WCC196588 WLY196588 WVU196588 M262124 JI262124 TE262124 ADA262124 AMW262124 AWS262124 BGO262124 BQK262124 CAG262124 CKC262124 CTY262124 DDU262124 DNQ262124 DXM262124 EHI262124 ERE262124 FBA262124 FKW262124 FUS262124 GEO262124 GOK262124 GYG262124 HIC262124 HRY262124 IBU262124 ILQ262124 IVM262124 JFI262124 JPE262124 JZA262124 KIW262124 KSS262124 LCO262124 LMK262124 LWG262124 MGC262124 MPY262124 MZU262124 NJQ262124 NTM262124 ODI262124 ONE262124 OXA262124 PGW262124 PQS262124 QAO262124 QKK262124 QUG262124 REC262124 RNY262124 RXU262124 SHQ262124 SRM262124 TBI262124 TLE262124 TVA262124 UEW262124 UOS262124 UYO262124 VIK262124 VSG262124 WCC262124 WLY262124 WVU262124 M327660 JI327660 TE327660 ADA327660 AMW327660 AWS327660 BGO327660 BQK327660 CAG327660 CKC327660 CTY327660 DDU327660 DNQ327660 DXM327660 EHI327660 ERE327660 FBA327660 FKW327660 FUS327660 GEO327660 GOK327660 GYG327660 HIC327660 HRY327660 IBU327660 ILQ327660 IVM327660 JFI327660 JPE327660 JZA327660 KIW327660 KSS327660 LCO327660 LMK327660 LWG327660 MGC327660 MPY327660 MZU327660 NJQ327660 NTM327660 ODI327660 ONE327660 OXA327660 PGW327660 PQS327660 QAO327660 QKK327660 QUG327660 REC327660 RNY327660 RXU327660 SHQ327660 SRM327660 TBI327660 TLE327660 TVA327660 UEW327660 UOS327660 UYO327660 VIK327660 VSG327660 WCC327660 WLY327660 WVU327660 M393196 JI393196 TE393196 ADA393196 AMW393196 AWS393196 BGO393196 BQK393196 CAG393196 CKC393196 CTY393196 DDU393196 DNQ393196 DXM393196 EHI393196 ERE393196 FBA393196 FKW393196 FUS393196 GEO393196 GOK393196 GYG393196 HIC393196 HRY393196 IBU393196 ILQ393196 IVM393196 JFI393196 JPE393196 JZA393196 KIW393196 KSS393196 LCO393196 LMK393196 LWG393196 MGC393196 MPY393196 MZU393196 NJQ393196 NTM393196 ODI393196 ONE393196 OXA393196 PGW393196 PQS393196 QAO393196 QKK393196 QUG393196 REC393196 RNY393196 RXU393196 SHQ393196 SRM393196 TBI393196 TLE393196 TVA393196 UEW393196 UOS393196 UYO393196 VIK393196 VSG393196 WCC393196 WLY393196 WVU393196 M458732 JI458732 TE458732 ADA458732 AMW458732 AWS458732 BGO458732 BQK458732 CAG458732 CKC458732 CTY458732 DDU458732 DNQ458732 DXM458732 EHI458732 ERE458732 FBA458732 FKW458732 FUS458732 GEO458732 GOK458732 GYG458732 HIC458732 HRY458732 IBU458732 ILQ458732 IVM458732 JFI458732 JPE458732 JZA458732 KIW458732 KSS458732 LCO458732 LMK458732 LWG458732 MGC458732 MPY458732 MZU458732 NJQ458732 NTM458732 ODI458732 ONE458732 OXA458732 PGW458732 PQS458732 QAO458732 QKK458732 QUG458732 REC458732 RNY458732 RXU458732 SHQ458732 SRM458732 TBI458732 TLE458732 TVA458732 UEW458732 UOS458732 UYO458732 VIK458732 VSG458732 WCC458732 WLY458732 WVU458732 M524268 JI524268 TE524268 ADA524268 AMW524268 AWS524268 BGO524268 BQK524268 CAG524268 CKC524268 CTY524268 DDU524268 DNQ524268 DXM524268 EHI524268 ERE524268 FBA524268 FKW524268 FUS524268 GEO524268 GOK524268 GYG524268 HIC524268 HRY524268 IBU524268 ILQ524268 IVM524268 JFI524268 JPE524268 JZA524268 KIW524268 KSS524268 LCO524268 LMK524268 LWG524268 MGC524268 MPY524268 MZU524268 NJQ524268 NTM524268 ODI524268 ONE524268 OXA524268 PGW524268 PQS524268 QAO524268 QKK524268 QUG524268 REC524268 RNY524268 RXU524268 SHQ524268 SRM524268 TBI524268 TLE524268 TVA524268 UEW524268 UOS524268 UYO524268 VIK524268 VSG524268 WCC524268 WLY524268 WVU524268 M589804 JI589804 TE589804 ADA589804 AMW589804 AWS589804 BGO589804 BQK589804 CAG589804 CKC589804 CTY589804 DDU589804 DNQ589804 DXM589804 EHI589804 ERE589804 FBA589804 FKW589804 FUS589804 GEO589804 GOK589804 GYG589804 HIC589804 HRY589804 IBU589804 ILQ589804 IVM589804 JFI589804 JPE589804 JZA589804 KIW589804 KSS589804 LCO589804 LMK589804 LWG589804 MGC589804 MPY589804 MZU589804 NJQ589804 NTM589804 ODI589804 ONE589804 OXA589804 PGW589804 PQS589804 QAO589804 QKK589804 QUG589804 REC589804 RNY589804 RXU589804 SHQ589804 SRM589804 TBI589804 TLE589804 TVA589804 UEW589804 UOS589804 UYO589804 VIK589804 VSG589804 WCC589804 WLY589804 WVU589804 M655340 JI655340 TE655340 ADA655340 AMW655340 AWS655340 BGO655340 BQK655340 CAG655340 CKC655340 CTY655340 DDU655340 DNQ655340 DXM655340 EHI655340 ERE655340 FBA655340 FKW655340 FUS655340 GEO655340 GOK655340 GYG655340 HIC655340 HRY655340 IBU655340 ILQ655340 IVM655340 JFI655340 JPE655340 JZA655340 KIW655340 KSS655340 LCO655340 LMK655340 LWG655340 MGC655340 MPY655340 MZU655340 NJQ655340 NTM655340 ODI655340 ONE655340 OXA655340 PGW655340 PQS655340 QAO655340 QKK655340 QUG655340 REC655340 RNY655340 RXU655340 SHQ655340 SRM655340 TBI655340 TLE655340 TVA655340 UEW655340 UOS655340 UYO655340 VIK655340 VSG655340 WCC655340 WLY655340 WVU655340 M720876 JI720876 TE720876 ADA720876 AMW720876 AWS720876 BGO720876 BQK720876 CAG720876 CKC720876 CTY720876 DDU720876 DNQ720876 DXM720876 EHI720876 ERE720876 FBA720876 FKW720876 FUS720876 GEO720876 GOK720876 GYG720876 HIC720876 HRY720876 IBU720876 ILQ720876 IVM720876 JFI720876 JPE720876 JZA720876 KIW720876 KSS720876 LCO720876 LMK720876 LWG720876 MGC720876 MPY720876 MZU720876 NJQ720876 NTM720876 ODI720876 ONE720876 OXA720876 PGW720876 PQS720876 QAO720876 QKK720876 QUG720876 REC720876 RNY720876 RXU720876 SHQ720876 SRM720876 TBI720876 TLE720876 TVA720876 UEW720876 UOS720876 UYO720876 VIK720876 VSG720876 WCC720876 WLY720876 WVU720876 M786412 JI786412 TE786412 ADA786412 AMW786412 AWS786412 BGO786412 BQK786412 CAG786412 CKC786412 CTY786412 DDU786412 DNQ786412 DXM786412 EHI786412 ERE786412 FBA786412 FKW786412 FUS786412 GEO786412 GOK786412 GYG786412 HIC786412 HRY786412 IBU786412 ILQ786412 IVM786412 JFI786412 JPE786412 JZA786412 KIW786412 KSS786412 LCO786412 LMK786412 LWG786412 MGC786412 MPY786412 MZU786412 NJQ786412 NTM786412 ODI786412 ONE786412 OXA786412 PGW786412 PQS786412 QAO786412 QKK786412 QUG786412 REC786412 RNY786412 RXU786412 SHQ786412 SRM786412 TBI786412 TLE786412 TVA786412 UEW786412 UOS786412 UYO786412 VIK786412 VSG786412 WCC786412 WLY786412 WVU786412 M851948 JI851948 TE851948 ADA851948 AMW851948 AWS851948 BGO851948 BQK851948 CAG851948 CKC851948 CTY851948 DDU851948 DNQ851948 DXM851948 EHI851948 ERE851948 FBA851948 FKW851948 FUS851948 GEO851948 GOK851948 GYG851948 HIC851948 HRY851948 IBU851948 ILQ851948 IVM851948 JFI851948 JPE851948 JZA851948 KIW851948 KSS851948 LCO851948 LMK851948 LWG851948 MGC851948 MPY851948 MZU851948 NJQ851948 NTM851948 ODI851948 ONE851948 OXA851948 PGW851948 PQS851948 QAO851948 QKK851948 QUG851948 REC851948 RNY851948 RXU851948 SHQ851948 SRM851948 TBI851948 TLE851948 TVA851948 UEW851948 UOS851948 UYO851948 VIK851948 VSG851948 WCC851948 WLY851948 WVU851948 M917484 JI917484 TE917484 ADA917484 AMW917484 AWS917484 BGO917484 BQK917484 CAG917484 CKC917484 CTY917484 DDU917484 DNQ917484 DXM917484 EHI917484 ERE917484 FBA917484 FKW917484 FUS917484 GEO917484 GOK917484 GYG917484 HIC917484 HRY917484 IBU917484 ILQ917484 IVM917484 JFI917484 JPE917484 JZA917484 KIW917484 KSS917484 LCO917484 LMK917484 LWG917484 MGC917484 MPY917484 MZU917484 NJQ917484 NTM917484 ODI917484 ONE917484 OXA917484 PGW917484 PQS917484 QAO917484 QKK917484 QUG917484 REC917484 RNY917484 RXU917484 SHQ917484 SRM917484 TBI917484 TLE917484 TVA917484 UEW917484 UOS917484 UYO917484 VIK917484 VSG917484 WCC917484 WLY917484 WVU917484 M983020 JI983020 TE983020 ADA983020 AMW983020 AWS983020 BGO983020 BQK983020 CAG983020 CKC983020 CTY983020 DDU983020 DNQ983020 DXM983020 EHI983020 ERE983020 FBA983020 FKW983020 FUS983020 GEO983020 GOK983020 GYG983020 HIC983020 HRY983020 IBU983020 ILQ983020 IVM983020 JFI983020 JPE983020 JZA983020 KIW983020 KSS983020 LCO983020 LMK983020 LWG983020 MGC983020 MPY983020 MZU983020 NJQ983020 NTM983020 ODI983020 ONE983020 OXA983020 PGW983020 PQS983020 QAO983020 QKK983020 QUG983020 REC983020 RNY983020 RXU983020 SHQ983020 SRM983020 TBI983020 TLE983020 TVA983020 UEW983020 UOS983020 UYO983020 VIK983020 VSG983020 WCC983020 WLY983020"/>
    <dataValidation type="list" allowBlank="1" showInputMessage="1" showErrorMessage="1" sqref="F65517:J65517 JC65517:JF65517 SY65517:TB65517 ACU65517:ACX65517 AMQ65517:AMT65517 AWM65517:AWP65517 BGI65517:BGL65517 BQE65517:BQH65517 CAA65517:CAD65517 CJW65517:CJZ65517 CTS65517:CTV65517 DDO65517:DDR65517 DNK65517:DNN65517 DXG65517:DXJ65517 EHC65517:EHF65517 EQY65517:ERB65517 FAU65517:FAX65517 FKQ65517:FKT65517 FUM65517:FUP65517 GEI65517:GEL65517 GOE65517:GOH65517 GYA65517:GYD65517 HHW65517:HHZ65517 HRS65517:HRV65517 IBO65517:IBR65517 ILK65517:ILN65517 IVG65517:IVJ65517 JFC65517:JFF65517 JOY65517:JPB65517 JYU65517:JYX65517 KIQ65517:KIT65517 KSM65517:KSP65517 LCI65517:LCL65517 LME65517:LMH65517 LWA65517:LWD65517 MFW65517:MFZ65517 MPS65517:MPV65517 MZO65517:MZR65517 NJK65517:NJN65517 NTG65517:NTJ65517 ODC65517:ODF65517 OMY65517:ONB65517 OWU65517:OWX65517 PGQ65517:PGT65517 PQM65517:PQP65517 QAI65517:QAL65517 QKE65517:QKH65517 QUA65517:QUD65517 RDW65517:RDZ65517 RNS65517:RNV65517 RXO65517:RXR65517 SHK65517:SHN65517 SRG65517:SRJ65517 TBC65517:TBF65517 TKY65517:TLB65517 TUU65517:TUX65517 UEQ65517:UET65517 UOM65517:UOP65517 UYI65517:UYL65517 VIE65517:VIH65517 VSA65517:VSD65517 WBW65517:WBZ65517 WLS65517:WLV65517 WVO65517:WVR65517 F131053:J131053 JC131053:JF131053 SY131053:TB131053 ACU131053:ACX131053 AMQ131053:AMT131053 AWM131053:AWP131053 BGI131053:BGL131053 BQE131053:BQH131053 CAA131053:CAD131053 CJW131053:CJZ131053 CTS131053:CTV131053 DDO131053:DDR131053 DNK131053:DNN131053 DXG131053:DXJ131053 EHC131053:EHF131053 EQY131053:ERB131053 FAU131053:FAX131053 FKQ131053:FKT131053 FUM131053:FUP131053 GEI131053:GEL131053 GOE131053:GOH131053 GYA131053:GYD131053 HHW131053:HHZ131053 HRS131053:HRV131053 IBO131053:IBR131053 ILK131053:ILN131053 IVG131053:IVJ131053 JFC131053:JFF131053 JOY131053:JPB131053 JYU131053:JYX131053 KIQ131053:KIT131053 KSM131053:KSP131053 LCI131053:LCL131053 LME131053:LMH131053 LWA131053:LWD131053 MFW131053:MFZ131053 MPS131053:MPV131053 MZO131053:MZR131053 NJK131053:NJN131053 NTG131053:NTJ131053 ODC131053:ODF131053 OMY131053:ONB131053 OWU131053:OWX131053 PGQ131053:PGT131053 PQM131053:PQP131053 QAI131053:QAL131053 QKE131053:QKH131053 QUA131053:QUD131053 RDW131053:RDZ131053 RNS131053:RNV131053 RXO131053:RXR131053 SHK131053:SHN131053 SRG131053:SRJ131053 TBC131053:TBF131053 TKY131053:TLB131053 TUU131053:TUX131053 UEQ131053:UET131053 UOM131053:UOP131053 UYI131053:UYL131053 VIE131053:VIH131053 VSA131053:VSD131053 WBW131053:WBZ131053 WLS131053:WLV131053 WVO131053:WVR131053 F196589:J196589 JC196589:JF196589 SY196589:TB196589 ACU196589:ACX196589 AMQ196589:AMT196589 AWM196589:AWP196589 BGI196589:BGL196589 BQE196589:BQH196589 CAA196589:CAD196589 CJW196589:CJZ196589 CTS196589:CTV196589 DDO196589:DDR196589 DNK196589:DNN196589 DXG196589:DXJ196589 EHC196589:EHF196589 EQY196589:ERB196589 FAU196589:FAX196589 FKQ196589:FKT196589 FUM196589:FUP196589 GEI196589:GEL196589 GOE196589:GOH196589 GYA196589:GYD196589 HHW196589:HHZ196589 HRS196589:HRV196589 IBO196589:IBR196589 ILK196589:ILN196589 IVG196589:IVJ196589 JFC196589:JFF196589 JOY196589:JPB196589 JYU196589:JYX196589 KIQ196589:KIT196589 KSM196589:KSP196589 LCI196589:LCL196589 LME196589:LMH196589 LWA196589:LWD196589 MFW196589:MFZ196589 MPS196589:MPV196589 MZO196589:MZR196589 NJK196589:NJN196589 NTG196589:NTJ196589 ODC196589:ODF196589 OMY196589:ONB196589 OWU196589:OWX196589 PGQ196589:PGT196589 PQM196589:PQP196589 QAI196589:QAL196589 QKE196589:QKH196589 QUA196589:QUD196589 RDW196589:RDZ196589 RNS196589:RNV196589 RXO196589:RXR196589 SHK196589:SHN196589 SRG196589:SRJ196589 TBC196589:TBF196589 TKY196589:TLB196589 TUU196589:TUX196589 UEQ196589:UET196589 UOM196589:UOP196589 UYI196589:UYL196589 VIE196589:VIH196589 VSA196589:VSD196589 WBW196589:WBZ196589 WLS196589:WLV196589 WVO196589:WVR196589 F262125:J262125 JC262125:JF262125 SY262125:TB262125 ACU262125:ACX262125 AMQ262125:AMT262125 AWM262125:AWP262125 BGI262125:BGL262125 BQE262125:BQH262125 CAA262125:CAD262125 CJW262125:CJZ262125 CTS262125:CTV262125 DDO262125:DDR262125 DNK262125:DNN262125 DXG262125:DXJ262125 EHC262125:EHF262125 EQY262125:ERB262125 FAU262125:FAX262125 FKQ262125:FKT262125 FUM262125:FUP262125 GEI262125:GEL262125 GOE262125:GOH262125 GYA262125:GYD262125 HHW262125:HHZ262125 HRS262125:HRV262125 IBO262125:IBR262125 ILK262125:ILN262125 IVG262125:IVJ262125 JFC262125:JFF262125 JOY262125:JPB262125 JYU262125:JYX262125 KIQ262125:KIT262125 KSM262125:KSP262125 LCI262125:LCL262125 LME262125:LMH262125 LWA262125:LWD262125 MFW262125:MFZ262125 MPS262125:MPV262125 MZO262125:MZR262125 NJK262125:NJN262125 NTG262125:NTJ262125 ODC262125:ODF262125 OMY262125:ONB262125 OWU262125:OWX262125 PGQ262125:PGT262125 PQM262125:PQP262125 QAI262125:QAL262125 QKE262125:QKH262125 QUA262125:QUD262125 RDW262125:RDZ262125 RNS262125:RNV262125 RXO262125:RXR262125 SHK262125:SHN262125 SRG262125:SRJ262125 TBC262125:TBF262125 TKY262125:TLB262125 TUU262125:TUX262125 UEQ262125:UET262125 UOM262125:UOP262125 UYI262125:UYL262125 VIE262125:VIH262125 VSA262125:VSD262125 WBW262125:WBZ262125 WLS262125:WLV262125 WVO262125:WVR262125 F327661:J327661 JC327661:JF327661 SY327661:TB327661 ACU327661:ACX327661 AMQ327661:AMT327661 AWM327661:AWP327661 BGI327661:BGL327661 BQE327661:BQH327661 CAA327661:CAD327661 CJW327661:CJZ327661 CTS327661:CTV327661 DDO327661:DDR327661 DNK327661:DNN327661 DXG327661:DXJ327661 EHC327661:EHF327661 EQY327661:ERB327661 FAU327661:FAX327661 FKQ327661:FKT327661 FUM327661:FUP327661 GEI327661:GEL327661 GOE327661:GOH327661 GYA327661:GYD327661 HHW327661:HHZ327661 HRS327661:HRV327661 IBO327661:IBR327661 ILK327661:ILN327661 IVG327661:IVJ327661 JFC327661:JFF327661 JOY327661:JPB327661 JYU327661:JYX327661 KIQ327661:KIT327661 KSM327661:KSP327661 LCI327661:LCL327661 LME327661:LMH327661 LWA327661:LWD327661 MFW327661:MFZ327661 MPS327661:MPV327661 MZO327661:MZR327661 NJK327661:NJN327661 NTG327661:NTJ327661 ODC327661:ODF327661 OMY327661:ONB327661 OWU327661:OWX327661 PGQ327661:PGT327661 PQM327661:PQP327661 QAI327661:QAL327661 QKE327661:QKH327661 QUA327661:QUD327661 RDW327661:RDZ327661 RNS327661:RNV327661 RXO327661:RXR327661 SHK327661:SHN327661 SRG327661:SRJ327661 TBC327661:TBF327661 TKY327661:TLB327661 TUU327661:TUX327661 UEQ327661:UET327661 UOM327661:UOP327661 UYI327661:UYL327661 VIE327661:VIH327661 VSA327661:VSD327661 WBW327661:WBZ327661 WLS327661:WLV327661 WVO327661:WVR327661 F393197:J393197 JC393197:JF393197 SY393197:TB393197 ACU393197:ACX393197 AMQ393197:AMT393197 AWM393197:AWP393197 BGI393197:BGL393197 BQE393197:BQH393197 CAA393197:CAD393197 CJW393197:CJZ393197 CTS393197:CTV393197 DDO393197:DDR393197 DNK393197:DNN393197 DXG393197:DXJ393197 EHC393197:EHF393197 EQY393197:ERB393197 FAU393197:FAX393197 FKQ393197:FKT393197 FUM393197:FUP393197 GEI393197:GEL393197 GOE393197:GOH393197 GYA393197:GYD393197 HHW393197:HHZ393197 HRS393197:HRV393197 IBO393197:IBR393197 ILK393197:ILN393197 IVG393197:IVJ393197 JFC393197:JFF393197 JOY393197:JPB393197 JYU393197:JYX393197 KIQ393197:KIT393197 KSM393197:KSP393197 LCI393197:LCL393197 LME393197:LMH393197 LWA393197:LWD393197 MFW393197:MFZ393197 MPS393197:MPV393197 MZO393197:MZR393197 NJK393197:NJN393197 NTG393197:NTJ393197 ODC393197:ODF393197 OMY393197:ONB393197 OWU393197:OWX393197 PGQ393197:PGT393197 PQM393197:PQP393197 QAI393197:QAL393197 QKE393197:QKH393197 QUA393197:QUD393197 RDW393197:RDZ393197 RNS393197:RNV393197 RXO393197:RXR393197 SHK393197:SHN393197 SRG393197:SRJ393197 TBC393197:TBF393197 TKY393197:TLB393197 TUU393197:TUX393197 UEQ393197:UET393197 UOM393197:UOP393197 UYI393197:UYL393197 VIE393197:VIH393197 VSA393197:VSD393197 WBW393197:WBZ393197 WLS393197:WLV393197 WVO393197:WVR393197 F458733:J458733 JC458733:JF458733 SY458733:TB458733 ACU458733:ACX458733 AMQ458733:AMT458733 AWM458733:AWP458733 BGI458733:BGL458733 BQE458733:BQH458733 CAA458733:CAD458733 CJW458733:CJZ458733 CTS458733:CTV458733 DDO458733:DDR458733 DNK458733:DNN458733 DXG458733:DXJ458733 EHC458733:EHF458733 EQY458733:ERB458733 FAU458733:FAX458733 FKQ458733:FKT458733 FUM458733:FUP458733 GEI458733:GEL458733 GOE458733:GOH458733 GYA458733:GYD458733 HHW458733:HHZ458733 HRS458733:HRV458733 IBO458733:IBR458733 ILK458733:ILN458733 IVG458733:IVJ458733 JFC458733:JFF458733 JOY458733:JPB458733 JYU458733:JYX458733 KIQ458733:KIT458733 KSM458733:KSP458733 LCI458733:LCL458733 LME458733:LMH458733 LWA458733:LWD458733 MFW458733:MFZ458733 MPS458733:MPV458733 MZO458733:MZR458733 NJK458733:NJN458733 NTG458733:NTJ458733 ODC458733:ODF458733 OMY458733:ONB458733 OWU458733:OWX458733 PGQ458733:PGT458733 PQM458733:PQP458733 QAI458733:QAL458733 QKE458733:QKH458733 QUA458733:QUD458733 RDW458733:RDZ458733 RNS458733:RNV458733 RXO458733:RXR458733 SHK458733:SHN458733 SRG458733:SRJ458733 TBC458733:TBF458733 TKY458733:TLB458733 TUU458733:TUX458733 UEQ458733:UET458733 UOM458733:UOP458733 UYI458733:UYL458733 VIE458733:VIH458733 VSA458733:VSD458733 WBW458733:WBZ458733 WLS458733:WLV458733 WVO458733:WVR458733 F524269:J524269 JC524269:JF524269 SY524269:TB524269 ACU524269:ACX524269 AMQ524269:AMT524269 AWM524269:AWP524269 BGI524269:BGL524269 BQE524269:BQH524269 CAA524269:CAD524269 CJW524269:CJZ524269 CTS524269:CTV524269 DDO524269:DDR524269 DNK524269:DNN524269 DXG524269:DXJ524269 EHC524269:EHF524269 EQY524269:ERB524269 FAU524269:FAX524269 FKQ524269:FKT524269 FUM524269:FUP524269 GEI524269:GEL524269 GOE524269:GOH524269 GYA524269:GYD524269 HHW524269:HHZ524269 HRS524269:HRV524269 IBO524269:IBR524269 ILK524269:ILN524269 IVG524269:IVJ524269 JFC524269:JFF524269 JOY524269:JPB524269 JYU524269:JYX524269 KIQ524269:KIT524269 KSM524269:KSP524269 LCI524269:LCL524269 LME524269:LMH524269 LWA524269:LWD524269 MFW524269:MFZ524269 MPS524269:MPV524269 MZO524269:MZR524269 NJK524269:NJN524269 NTG524269:NTJ524269 ODC524269:ODF524269 OMY524269:ONB524269 OWU524269:OWX524269 PGQ524269:PGT524269 PQM524269:PQP524269 QAI524269:QAL524269 QKE524269:QKH524269 QUA524269:QUD524269 RDW524269:RDZ524269 RNS524269:RNV524269 RXO524269:RXR524269 SHK524269:SHN524269 SRG524269:SRJ524269 TBC524269:TBF524269 TKY524269:TLB524269 TUU524269:TUX524269 UEQ524269:UET524269 UOM524269:UOP524269 UYI524269:UYL524269 VIE524269:VIH524269 VSA524269:VSD524269 WBW524269:WBZ524269 WLS524269:WLV524269 WVO524269:WVR524269 F589805:J589805 JC589805:JF589805 SY589805:TB589805 ACU589805:ACX589805 AMQ589805:AMT589805 AWM589805:AWP589805 BGI589805:BGL589805 BQE589805:BQH589805 CAA589805:CAD589805 CJW589805:CJZ589805 CTS589805:CTV589805 DDO589805:DDR589805 DNK589805:DNN589805 DXG589805:DXJ589805 EHC589805:EHF589805 EQY589805:ERB589805 FAU589805:FAX589805 FKQ589805:FKT589805 FUM589805:FUP589805 GEI589805:GEL589805 GOE589805:GOH589805 GYA589805:GYD589805 HHW589805:HHZ589805 HRS589805:HRV589805 IBO589805:IBR589805 ILK589805:ILN589805 IVG589805:IVJ589805 JFC589805:JFF589805 JOY589805:JPB589805 JYU589805:JYX589805 KIQ589805:KIT589805 KSM589805:KSP589805 LCI589805:LCL589805 LME589805:LMH589805 LWA589805:LWD589805 MFW589805:MFZ589805 MPS589805:MPV589805 MZO589805:MZR589805 NJK589805:NJN589805 NTG589805:NTJ589805 ODC589805:ODF589805 OMY589805:ONB589805 OWU589805:OWX589805 PGQ589805:PGT589805 PQM589805:PQP589805 QAI589805:QAL589805 QKE589805:QKH589805 QUA589805:QUD589805 RDW589805:RDZ589805 RNS589805:RNV589805 RXO589805:RXR589805 SHK589805:SHN589805 SRG589805:SRJ589805 TBC589805:TBF589805 TKY589805:TLB589805 TUU589805:TUX589805 UEQ589805:UET589805 UOM589805:UOP589805 UYI589805:UYL589805 VIE589805:VIH589805 VSA589805:VSD589805 WBW589805:WBZ589805 WLS589805:WLV589805 WVO589805:WVR589805 F655341:J655341 JC655341:JF655341 SY655341:TB655341 ACU655341:ACX655341 AMQ655341:AMT655341 AWM655341:AWP655341 BGI655341:BGL655341 BQE655341:BQH655341 CAA655341:CAD655341 CJW655341:CJZ655341 CTS655341:CTV655341 DDO655341:DDR655341 DNK655341:DNN655341 DXG655341:DXJ655341 EHC655341:EHF655341 EQY655341:ERB655341 FAU655341:FAX655341 FKQ655341:FKT655341 FUM655341:FUP655341 GEI655341:GEL655341 GOE655341:GOH655341 GYA655341:GYD655341 HHW655341:HHZ655341 HRS655341:HRV655341 IBO655341:IBR655341 ILK655341:ILN655341 IVG655341:IVJ655341 JFC655341:JFF655341 JOY655341:JPB655341 JYU655341:JYX655341 KIQ655341:KIT655341 KSM655341:KSP655341 LCI655341:LCL655341 LME655341:LMH655341 LWA655341:LWD655341 MFW655341:MFZ655341 MPS655341:MPV655341 MZO655341:MZR655341 NJK655341:NJN655341 NTG655341:NTJ655341 ODC655341:ODF655341 OMY655341:ONB655341 OWU655341:OWX655341 PGQ655341:PGT655341 PQM655341:PQP655341 QAI655341:QAL655341 QKE655341:QKH655341 QUA655341:QUD655341 RDW655341:RDZ655341 RNS655341:RNV655341 RXO655341:RXR655341 SHK655341:SHN655341 SRG655341:SRJ655341 TBC655341:TBF655341 TKY655341:TLB655341 TUU655341:TUX655341 UEQ655341:UET655341 UOM655341:UOP655341 UYI655341:UYL655341 VIE655341:VIH655341 VSA655341:VSD655341 WBW655341:WBZ655341 WLS655341:WLV655341 WVO655341:WVR655341 F720877:J720877 JC720877:JF720877 SY720877:TB720877 ACU720877:ACX720877 AMQ720877:AMT720877 AWM720877:AWP720877 BGI720877:BGL720877 BQE720877:BQH720877 CAA720877:CAD720877 CJW720877:CJZ720877 CTS720877:CTV720877 DDO720877:DDR720877 DNK720877:DNN720877 DXG720877:DXJ720877 EHC720877:EHF720877 EQY720877:ERB720877 FAU720877:FAX720877 FKQ720877:FKT720877 FUM720877:FUP720877 GEI720877:GEL720877 GOE720877:GOH720877 GYA720877:GYD720877 HHW720877:HHZ720877 HRS720877:HRV720877 IBO720877:IBR720877 ILK720877:ILN720877 IVG720877:IVJ720877 JFC720877:JFF720877 JOY720877:JPB720877 JYU720877:JYX720877 KIQ720877:KIT720877 KSM720877:KSP720877 LCI720877:LCL720877 LME720877:LMH720877 LWA720877:LWD720877 MFW720877:MFZ720877 MPS720877:MPV720877 MZO720877:MZR720877 NJK720877:NJN720877 NTG720877:NTJ720877 ODC720877:ODF720877 OMY720877:ONB720877 OWU720877:OWX720877 PGQ720877:PGT720877 PQM720877:PQP720877 QAI720877:QAL720877 QKE720877:QKH720877 QUA720877:QUD720877 RDW720877:RDZ720877 RNS720877:RNV720877 RXO720877:RXR720877 SHK720877:SHN720877 SRG720877:SRJ720877 TBC720877:TBF720877 TKY720877:TLB720877 TUU720877:TUX720877 UEQ720877:UET720877 UOM720877:UOP720877 UYI720877:UYL720877 VIE720877:VIH720877 VSA720877:VSD720877 WBW720877:WBZ720877 WLS720877:WLV720877 WVO720877:WVR720877 F786413:J786413 JC786413:JF786413 SY786413:TB786413 ACU786413:ACX786413 AMQ786413:AMT786413 AWM786413:AWP786413 BGI786413:BGL786413 BQE786413:BQH786413 CAA786413:CAD786413 CJW786413:CJZ786413 CTS786413:CTV786413 DDO786413:DDR786413 DNK786413:DNN786413 DXG786413:DXJ786413 EHC786413:EHF786413 EQY786413:ERB786413 FAU786413:FAX786413 FKQ786413:FKT786413 FUM786413:FUP786413 GEI786413:GEL786413 GOE786413:GOH786413 GYA786413:GYD786413 HHW786413:HHZ786413 HRS786413:HRV786413 IBO786413:IBR786413 ILK786413:ILN786413 IVG786413:IVJ786413 JFC786413:JFF786413 JOY786413:JPB786413 JYU786413:JYX786413 KIQ786413:KIT786413 KSM786413:KSP786413 LCI786413:LCL786413 LME786413:LMH786413 LWA786413:LWD786413 MFW786413:MFZ786413 MPS786413:MPV786413 MZO786413:MZR786413 NJK786413:NJN786413 NTG786413:NTJ786413 ODC786413:ODF786413 OMY786413:ONB786413 OWU786413:OWX786413 PGQ786413:PGT786413 PQM786413:PQP786413 QAI786413:QAL786413 QKE786413:QKH786413 QUA786413:QUD786413 RDW786413:RDZ786413 RNS786413:RNV786413 RXO786413:RXR786413 SHK786413:SHN786413 SRG786413:SRJ786413 TBC786413:TBF786413 TKY786413:TLB786413 TUU786413:TUX786413 UEQ786413:UET786413 UOM786413:UOP786413 UYI786413:UYL786413 VIE786413:VIH786413 VSA786413:VSD786413 WBW786413:WBZ786413 WLS786413:WLV786413 WVO786413:WVR786413 F851949:J851949 JC851949:JF851949 SY851949:TB851949 ACU851949:ACX851949 AMQ851949:AMT851949 AWM851949:AWP851949 BGI851949:BGL851949 BQE851949:BQH851949 CAA851949:CAD851949 CJW851949:CJZ851949 CTS851949:CTV851949 DDO851949:DDR851949 DNK851949:DNN851949 DXG851949:DXJ851949 EHC851949:EHF851949 EQY851949:ERB851949 FAU851949:FAX851949 FKQ851949:FKT851949 FUM851949:FUP851949 GEI851949:GEL851949 GOE851949:GOH851949 GYA851949:GYD851949 HHW851949:HHZ851949 HRS851949:HRV851949 IBO851949:IBR851949 ILK851949:ILN851949 IVG851949:IVJ851949 JFC851949:JFF851949 JOY851949:JPB851949 JYU851949:JYX851949 KIQ851949:KIT851949 KSM851949:KSP851949 LCI851949:LCL851949 LME851949:LMH851949 LWA851949:LWD851949 MFW851949:MFZ851949 MPS851949:MPV851949 MZO851949:MZR851949 NJK851949:NJN851949 NTG851949:NTJ851949 ODC851949:ODF851949 OMY851949:ONB851949 OWU851949:OWX851949 PGQ851949:PGT851949 PQM851949:PQP851949 QAI851949:QAL851949 QKE851949:QKH851949 QUA851949:QUD851949 RDW851949:RDZ851949 RNS851949:RNV851949 RXO851949:RXR851949 SHK851949:SHN851949 SRG851949:SRJ851949 TBC851949:TBF851949 TKY851949:TLB851949 TUU851949:TUX851949 UEQ851949:UET851949 UOM851949:UOP851949 UYI851949:UYL851949 VIE851949:VIH851949 VSA851949:VSD851949 WBW851949:WBZ851949 WLS851949:WLV851949 WVO851949:WVR851949 F917485:J917485 JC917485:JF917485 SY917485:TB917485 ACU917485:ACX917485 AMQ917485:AMT917485 AWM917485:AWP917485 BGI917485:BGL917485 BQE917485:BQH917485 CAA917485:CAD917485 CJW917485:CJZ917485 CTS917485:CTV917485 DDO917485:DDR917485 DNK917485:DNN917485 DXG917485:DXJ917485 EHC917485:EHF917485 EQY917485:ERB917485 FAU917485:FAX917485 FKQ917485:FKT917485 FUM917485:FUP917485 GEI917485:GEL917485 GOE917485:GOH917485 GYA917485:GYD917485 HHW917485:HHZ917485 HRS917485:HRV917485 IBO917485:IBR917485 ILK917485:ILN917485 IVG917485:IVJ917485 JFC917485:JFF917485 JOY917485:JPB917485 JYU917485:JYX917485 KIQ917485:KIT917485 KSM917485:KSP917485 LCI917485:LCL917485 LME917485:LMH917485 LWA917485:LWD917485 MFW917485:MFZ917485 MPS917485:MPV917485 MZO917485:MZR917485 NJK917485:NJN917485 NTG917485:NTJ917485 ODC917485:ODF917485 OMY917485:ONB917485 OWU917485:OWX917485 PGQ917485:PGT917485 PQM917485:PQP917485 QAI917485:QAL917485 QKE917485:QKH917485 QUA917485:QUD917485 RDW917485:RDZ917485 RNS917485:RNV917485 RXO917485:RXR917485 SHK917485:SHN917485 SRG917485:SRJ917485 TBC917485:TBF917485 TKY917485:TLB917485 TUU917485:TUX917485 UEQ917485:UET917485 UOM917485:UOP917485 UYI917485:UYL917485 VIE917485:VIH917485 VSA917485:VSD917485 WBW917485:WBZ917485 WLS917485:WLV917485 WVO917485:WVR917485 F983021:J983021 JC983021:JF983021 SY983021:TB983021 ACU983021:ACX983021 AMQ983021:AMT983021 AWM983021:AWP983021 BGI983021:BGL983021 BQE983021:BQH983021 CAA983021:CAD983021 CJW983021:CJZ983021 CTS983021:CTV983021 DDO983021:DDR983021 DNK983021:DNN983021 DXG983021:DXJ983021 EHC983021:EHF983021 EQY983021:ERB983021 FAU983021:FAX983021 FKQ983021:FKT983021 FUM983021:FUP983021 GEI983021:GEL983021 GOE983021:GOH983021 GYA983021:GYD983021 HHW983021:HHZ983021 HRS983021:HRV983021 IBO983021:IBR983021 ILK983021:ILN983021 IVG983021:IVJ983021 JFC983021:JFF983021 JOY983021:JPB983021 JYU983021:JYX983021 KIQ983021:KIT983021 KSM983021:KSP983021 LCI983021:LCL983021 LME983021:LMH983021 LWA983021:LWD983021 MFW983021:MFZ983021 MPS983021:MPV983021 MZO983021:MZR983021 NJK983021:NJN983021 NTG983021:NTJ983021 ODC983021:ODF983021 OMY983021:ONB983021 OWU983021:OWX983021 PGQ983021:PGT983021 PQM983021:PQP983021 QAI983021:QAL983021 QKE983021:QKH983021 QUA983021:QUD983021 RDW983021:RDZ983021 RNS983021:RNV983021 RXO983021:RXR983021 SHK983021:SHN983021 SRG983021:SRJ983021 TBC983021:TBF983021 TKY983021:TLB983021 TUU983021:TUX983021 UEQ983021:UET983021 UOM983021:UOP983021 UYI983021:UYL983021 VIE983021:VIH983021 VSA983021:VSD983021 WBW983021:WBZ983021 WLS983021:WLV983021 WVO983021:WVR983021">
      <formula1>"生活援助従事者研修,介護職員初任者研修,実務者研修"</formula1>
    </dataValidation>
    <dataValidation type="list" allowBlank="1" showInputMessage="1" showErrorMessage="1" sqref="G8:H20">
      <formula1>"令和2年4月,令和2年5月,令和2年6月,令和2年7月,令和2年8月,令和2年9月,令和2年10月"</formula1>
    </dataValidation>
  </dataValidations>
  <pageMargins left="0.31496062992125984" right="0.11811023622047245" top="0.35433070866141736" bottom="0.35433070866141736" header="0.31496062992125984" footer="0.31496062992125984"/>
  <pageSetup paperSize="9" scale="55"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90" r:id="rId4" name="Group Box 2">
              <controlPr defaultSize="0" autoFill="0" autoPict="0">
                <anchor moveWithCells="1">
                  <from>
                    <xdr:col>3</xdr:col>
                    <xdr:colOff>66675</xdr:colOff>
                    <xdr:row>0</xdr:row>
                    <xdr:rowOff>0</xdr:rowOff>
                  </from>
                  <to>
                    <xdr:col>4</xdr:col>
                    <xdr:colOff>9525</xdr:colOff>
                    <xdr:row>3</xdr:row>
                    <xdr:rowOff>161925</xdr:rowOff>
                  </to>
                </anchor>
              </controlPr>
            </control>
          </mc:Choice>
        </mc:AlternateContent>
        <mc:AlternateContent xmlns:mc="http://schemas.openxmlformats.org/markup-compatibility/2006">
          <mc:Choice Requires="x14">
            <control shapeId="37891" r:id="rId5" name="Group Box 3">
              <controlPr defaultSize="0" autoFill="0" autoPict="0">
                <anchor moveWithCells="1">
                  <from>
                    <xdr:col>2</xdr:col>
                    <xdr:colOff>0</xdr:colOff>
                    <xdr:row>4</xdr:row>
                    <xdr:rowOff>0</xdr:rowOff>
                  </from>
                  <to>
                    <xdr:col>2</xdr:col>
                    <xdr:colOff>476250</xdr:colOff>
                    <xdr:row>4</xdr:row>
                    <xdr:rowOff>552450</xdr:rowOff>
                  </to>
                </anchor>
              </controlPr>
            </control>
          </mc:Choice>
        </mc:AlternateContent>
        <mc:AlternateContent xmlns:mc="http://schemas.openxmlformats.org/markup-compatibility/2006">
          <mc:Choice Requires="x14">
            <control shapeId="37892" r:id="rId6" name="Group Box 4">
              <controlPr defaultSize="0" autoFill="0" autoPict="0">
                <anchor moveWithCells="1">
                  <from>
                    <xdr:col>2</xdr:col>
                    <xdr:colOff>0</xdr:colOff>
                    <xdr:row>4</xdr:row>
                    <xdr:rowOff>0</xdr:rowOff>
                  </from>
                  <to>
                    <xdr:col>2</xdr:col>
                    <xdr:colOff>476250</xdr:colOff>
                    <xdr:row>4</xdr:row>
                    <xdr:rowOff>552450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 【見本】P33①実績報告書表紙 </vt:lpstr>
      <vt:lpstr>【見本】①実績報告書表紙</vt:lpstr>
      <vt:lpstr>【見本】P34～36②実績内訳（対象者ごと）</vt:lpstr>
      <vt:lpstr>【見本】②実績内訳（対象者ごと）</vt:lpstr>
      <vt:lpstr>【見本】P37,38③請求書 </vt:lpstr>
      <vt:lpstr>【見本】③請求書</vt:lpstr>
      <vt:lpstr>①実績報告書表紙 </vt:lpstr>
      <vt:lpstr>②実績内訳（対象者ごと）</vt:lpstr>
      <vt:lpstr>×②実績内訳（対象者ごと）【求人広告費様式案 様式2-3】</vt:lpstr>
      <vt:lpstr>②実績内訳（対象者ごと）積算根拠資料</vt:lpstr>
      <vt:lpstr>③請求書</vt:lpstr>
      <vt:lpstr>' 【見本】P33①実績報告書表紙 '!Print_Area</vt:lpstr>
      <vt:lpstr>【見本】①実績報告書表紙!Print_Area</vt:lpstr>
      <vt:lpstr>'【見本】②実績内訳（対象者ごと）'!Print_Area</vt:lpstr>
      <vt:lpstr>【見本】③請求書!Print_Area</vt:lpstr>
      <vt:lpstr>'【見本】P34～36②実績内訳（対象者ごと）'!Print_Area</vt:lpstr>
      <vt:lpstr>'【見本】P37,38③請求書 '!Print_Area</vt:lpstr>
      <vt:lpstr>'×②実績内訳（対象者ごと）【求人広告費様式案 様式2-3】'!Print_Area</vt:lpstr>
      <vt:lpstr>'①実績報告書表紙 '!Print_Area</vt:lpstr>
      <vt:lpstr>'②実績内訳（対象者ごと）'!Print_Area</vt:lpstr>
      <vt:lpstr>'②実績内訳（対象者ごと）積算根拠資料'!Print_Area</vt:lpstr>
      <vt:lpstr>③請求書!Print_Area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森野 芽衣</cp:lastModifiedBy>
  <cp:lastPrinted>2021-04-28T01:15:32Z</cp:lastPrinted>
  <dcterms:created xsi:type="dcterms:W3CDTF">2018-12-07T04:22:07Z</dcterms:created>
  <dcterms:modified xsi:type="dcterms:W3CDTF">2021-07-16T06:42:10Z</dcterms:modified>
</cp:coreProperties>
</file>