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drawings/drawing7.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8.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9.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118202\Desktop\R5様式等\03就業\"/>
    </mc:Choice>
  </mc:AlternateContent>
  <bookViews>
    <workbookView xWindow="0" yWindow="0" windowWidth="11340" windowHeight="9600" tabRatio="886" firstSheet="6" activeTab="6"/>
  </bookViews>
  <sheets>
    <sheet name="【見本】①雇用確定状況管理書（全対象者）" sheetId="53" state="hidden" r:id="rId1"/>
    <sheet name="②雇用確定届　案（人セ案ベース） (2)" sheetId="54" state="hidden" r:id="rId2"/>
    <sheet name="③雇用条件等対象者確認書 (2)" sheetId="55" state="hidden" r:id="rId3"/>
    <sheet name="【見本】①雇用確定状況管理書（雇用開始時）" sheetId="49" state="hidden" r:id="rId4"/>
    <sheet name="【見本】③雇用条件等対象者確認書" sheetId="51" state="hidden" r:id="rId5"/>
    <sheet name="②雇用確定届（対象者ごと）" sheetId="47" state="hidden" r:id="rId6"/>
    <sheet name="＜採用時・対象者ごと＞❷雇用確定届【❸と連動】（報告2）" sheetId="52" r:id="rId7"/>
    <sheet name="＜採用時・対象者ごと＞❸対象者確認書【❷と連動】（報告3）" sheetId="48" r:id="rId8"/>
    <sheet name="＜雇用期間終了時・対象者ごと＞②実績内訳（実績報告1）" sheetId="62" r:id="rId9"/>
  </sheets>
  <definedNames>
    <definedName name="_xlnm._FilterDatabase" localSheetId="8" hidden="1">'＜雇用期間終了時・対象者ごと＞②実績内訳（実績報告1）'!$B$14:$Y$33</definedName>
    <definedName name="_xlnm._FilterDatabase" localSheetId="5" hidden="1">'②雇用確定届（対象者ごと）'!$B$20:$P$34</definedName>
    <definedName name="_xlnm.Print_Area" localSheetId="3">'【見本】①雇用確定状況管理書（雇用開始時）'!$A$1:$S$36</definedName>
    <definedName name="_xlnm.Print_Area" localSheetId="0">'【見本】①雇用確定状況管理書（全対象者）'!$A$1:$S$36</definedName>
    <definedName name="_xlnm.Print_Area" localSheetId="4">【見本】③雇用条件等対象者確認書!$A$1:$Q$46</definedName>
    <definedName name="_xlnm.Print_Area" localSheetId="8">'＜雇用期間終了時・対象者ごと＞②実績内訳（実績報告1）'!$A$1:$Z$117</definedName>
    <definedName name="_xlnm.Print_Area" localSheetId="6">'＜採用時・対象者ごと＞❷雇用確定届【❸と連動】（報告2）'!$A$1:$Y$51</definedName>
    <definedName name="_xlnm.Print_Area" localSheetId="7">'＜採用時・対象者ごと＞❸対象者確認書【❷と連動】（報告3）'!$A$1:$P$43</definedName>
    <definedName name="_xlnm.Print_Area" localSheetId="1">'②雇用確定届　案（人セ案ベース） (2)'!$A$1:$U$47</definedName>
    <definedName name="_xlnm.Print_Area" localSheetId="5">'②雇用確定届（対象者ごと）'!$A$1:$P$41</definedName>
    <definedName name="_xlnm.Print_Area" localSheetId="2">'③雇用条件等対象者確認書 (2)'!$A$1:$Q$34</definedName>
  </definedNames>
  <calcPr calcId="152511"/>
</workbook>
</file>

<file path=xl/calcChain.xml><?xml version="1.0" encoding="utf-8"?>
<calcChain xmlns="http://schemas.openxmlformats.org/spreadsheetml/2006/main">
  <c r="O18" i="62" l="1"/>
  <c r="P18" i="62" s="1"/>
  <c r="O19" i="62"/>
  <c r="P19" i="62" s="1"/>
  <c r="G15" i="52" l="1"/>
  <c r="D16" i="52"/>
  <c r="H15" i="62" s="1"/>
  <c r="D17" i="52"/>
  <c r="D15" i="52"/>
  <c r="AB29" i="62"/>
  <c r="P11" i="62" l="1"/>
  <c r="O15" i="52" l="1"/>
  <c r="S14" i="62" l="1"/>
  <c r="Q31" i="62" s="1"/>
  <c r="M36" i="52"/>
  <c r="X117" i="62"/>
  <c r="X116" i="62"/>
  <c r="X115" i="62"/>
  <c r="X114" i="62"/>
  <c r="X113" i="62"/>
  <c r="X112" i="62"/>
  <c r="X111" i="62"/>
  <c r="X110" i="62"/>
  <c r="X109" i="62"/>
  <c r="X108" i="62"/>
  <c r="X107" i="62"/>
  <c r="X106" i="62"/>
  <c r="X105" i="62"/>
  <c r="X104" i="62"/>
  <c r="X103" i="62"/>
  <c r="X102" i="62"/>
  <c r="X101" i="62"/>
  <c r="X100" i="62"/>
  <c r="X99" i="62"/>
  <c r="X98" i="62"/>
  <c r="J96" i="62"/>
  <c r="T95" i="62"/>
  <c r="X32" i="62" s="1"/>
  <c r="J95" i="62"/>
  <c r="O85" i="62"/>
  <c r="E85" i="62"/>
  <c r="C85" i="62"/>
  <c r="B85" i="62"/>
  <c r="O80" i="62"/>
  <c r="E80" i="62"/>
  <c r="C80" i="62"/>
  <c r="K80" i="62" s="1"/>
  <c r="B80" i="62"/>
  <c r="O75" i="62"/>
  <c r="E75" i="62"/>
  <c r="C75" i="62"/>
  <c r="B75" i="62"/>
  <c r="O70" i="62"/>
  <c r="E70" i="62"/>
  <c r="C70" i="62"/>
  <c r="K70" i="62" s="1"/>
  <c r="B70" i="62"/>
  <c r="O65" i="62"/>
  <c r="E65" i="62"/>
  <c r="C65" i="62"/>
  <c r="B65" i="62"/>
  <c r="O60" i="62"/>
  <c r="E60" i="62"/>
  <c r="C60" i="62"/>
  <c r="K60" i="62" s="1"/>
  <c r="B60" i="62"/>
  <c r="O55" i="62"/>
  <c r="E55" i="62"/>
  <c r="C55" i="62"/>
  <c r="B55" i="62"/>
  <c r="I52" i="62"/>
  <c r="Q28" i="62" s="1"/>
  <c r="X38" i="62"/>
  <c r="T31" i="62"/>
  <c r="S30" i="62"/>
  <c r="O29" i="62"/>
  <c r="X29" i="62"/>
  <c r="X28" i="62"/>
  <c r="X26" i="62"/>
  <c r="X20" i="62"/>
  <c r="X27" i="62" s="1"/>
  <c r="X13" i="62"/>
  <c r="S13" i="62" l="1"/>
  <c r="O64" i="62"/>
  <c r="O74" i="62"/>
  <c r="O84" i="62"/>
  <c r="T96" i="62"/>
  <c r="K55" i="62"/>
  <c r="O59" i="62" s="1"/>
  <c r="K65" i="62"/>
  <c r="O69" i="62" s="1"/>
  <c r="K75" i="62"/>
  <c r="O79" i="62" s="1"/>
  <c r="K85" i="62"/>
  <c r="O89" i="62" s="1"/>
  <c r="AB20" i="62"/>
  <c r="O13" i="62" s="1"/>
  <c r="X34" i="62"/>
  <c r="X41" i="62" s="1"/>
  <c r="X42" i="62" s="1"/>
  <c r="X43" i="62" s="1"/>
  <c r="X45" i="62" s="1"/>
  <c r="T37" i="52"/>
  <c r="T33" i="52"/>
  <c r="T25" i="52"/>
  <c r="T15" i="52"/>
  <c r="P36" i="52" s="1"/>
  <c r="W15" i="52"/>
  <c r="H16" i="62"/>
  <c r="K14" i="62"/>
  <c r="K93" i="62" s="1"/>
  <c r="H14" i="62"/>
  <c r="H93" i="62" s="1"/>
  <c r="Z18" i="48"/>
  <c r="K50" i="62" l="1"/>
  <c r="H50" i="62"/>
  <c r="X46" i="62"/>
  <c r="X44" i="62"/>
  <c r="X35" i="62"/>
  <c r="T31" i="52"/>
  <c r="T32" i="52" s="1"/>
  <c r="K14" i="52"/>
  <c r="K18" i="48" l="1"/>
  <c r="T14" i="52"/>
  <c r="O14" i="52"/>
  <c r="J13" i="48" l="1"/>
  <c r="J14" i="48" s="1"/>
  <c r="H14" i="48"/>
  <c r="D14" i="48"/>
  <c r="T21" i="52"/>
  <c r="T43" i="52" s="1"/>
  <c r="O37" i="54" l="1"/>
  <c r="T36" i="54" s="1"/>
  <c r="O34" i="54"/>
  <c r="T33" i="54" s="1"/>
  <c r="T32" i="54"/>
  <c r="T24" i="54"/>
  <c r="T30" i="54" s="1"/>
  <c r="T22" i="54"/>
  <c r="T49" i="54" s="1"/>
  <c r="G13" i="53"/>
  <c r="T31" i="54" l="1"/>
  <c r="D23" i="52"/>
  <c r="O45" i="54" l="1"/>
  <c r="T39" i="54"/>
  <c r="T50" i="54" s="1"/>
  <c r="T51" i="54" s="1"/>
  <c r="T44" i="54" s="1"/>
  <c r="T53" i="54" l="1"/>
  <c r="O46" i="54"/>
  <c r="T40" i="54"/>
  <c r="S46" i="54"/>
  <c r="O38" i="52"/>
  <c r="T54" i="54" l="1"/>
  <c r="T55" i="54" s="1"/>
  <c r="O35" i="52"/>
  <c r="T34" i="52" s="1"/>
  <c r="T40" i="52" s="1"/>
  <c r="T41" i="52" s="1"/>
  <c r="T44" i="52" l="1"/>
  <c r="T45" i="52" s="1"/>
  <c r="O33" i="47"/>
  <c r="G13" i="49"/>
  <c r="O22" i="47"/>
  <c r="O28" i="47" s="1"/>
  <c r="O31" i="47"/>
  <c r="O30" i="47"/>
  <c r="T46" i="52" l="1"/>
  <c r="T48" i="52" s="1"/>
  <c r="T49" i="52" s="1"/>
  <c r="O29" i="47"/>
  <c r="O40" i="47" s="1"/>
  <c r="T47" i="52" l="1"/>
  <c r="O35" i="47"/>
  <c r="O36" i="47"/>
  <c r="O39" i="47" s="1"/>
  <c r="O41" i="47" l="1"/>
  <c r="O38" i="47"/>
</calcChain>
</file>

<file path=xl/comments1.xml><?xml version="1.0" encoding="utf-8"?>
<comments xmlns="http://schemas.openxmlformats.org/spreadsheetml/2006/main">
  <authors>
    <author>東京都</author>
  </authors>
  <commentList>
    <comment ref="E14" authorId="0" shapeId="0">
      <text>
        <r>
          <rPr>
            <b/>
            <sz val="9"/>
            <color indexed="81"/>
            <rFont val="MS P ゴシック"/>
            <family val="3"/>
            <charset val="128"/>
          </rPr>
          <t>追記</t>
        </r>
      </text>
    </comment>
  </commentList>
</comments>
</file>

<file path=xl/comments2.xml><?xml version="1.0" encoding="utf-8"?>
<comments xmlns="http://schemas.openxmlformats.org/spreadsheetml/2006/main">
  <authors>
    <author xml:space="preserve">東京都
</author>
  </authors>
  <commentList>
    <comment ref="K97" authorId="0" shapeId="0">
      <text>
        <r>
          <rPr>
            <b/>
            <sz val="11"/>
            <color indexed="81"/>
            <rFont val="ＭＳ Ｐゴシック"/>
            <family val="3"/>
            <charset val="128"/>
          </rPr>
          <t>求人広告の掲載または作成の時期をプルダウンリストから選択してください。</t>
        </r>
      </text>
    </comment>
    <comment ref="R97" authorId="0" shapeId="0">
      <text>
        <r>
          <rPr>
            <b/>
            <sz val="10"/>
            <color indexed="81"/>
            <rFont val="ＭＳ Ｐゴシック"/>
            <family val="3"/>
            <charset val="128"/>
          </rPr>
          <t>他事業や他業種との案分があった場合は選択してください。</t>
        </r>
      </text>
    </comment>
    <comment ref="S97" authorId="0" shapeId="0">
      <text>
        <r>
          <rPr>
            <b/>
            <sz val="10"/>
            <color indexed="81"/>
            <rFont val="ＭＳ Ｐゴシック"/>
            <family val="3"/>
            <charset val="128"/>
          </rPr>
          <t>他の対象者との案分があった場合は選択してください。</t>
        </r>
      </text>
    </comment>
  </commentList>
</comments>
</file>

<file path=xl/sharedStrings.xml><?xml version="1.0" encoding="utf-8"?>
<sst xmlns="http://schemas.openxmlformats.org/spreadsheetml/2006/main" count="1360" uniqueCount="317">
  <si>
    <t>記</t>
    <rPh sb="0" eb="1">
      <t>キ</t>
    </rPh>
    <phoneticPr fontId="2"/>
  </si>
  <si>
    <t>円</t>
    <rPh sb="0" eb="1">
      <t>エン</t>
    </rPh>
    <phoneticPr fontId="2"/>
  </si>
  <si>
    <t>受託者</t>
    <rPh sb="0" eb="3">
      <t>ジュタクシャ</t>
    </rPh>
    <phoneticPr fontId="2"/>
  </si>
  <si>
    <t>東京都社会福祉協議会　様</t>
    <rPh sb="0" eb="10">
      <t>トウ</t>
    </rPh>
    <rPh sb="11" eb="12">
      <t>サマ</t>
    </rPh>
    <phoneticPr fontId="2"/>
  </si>
  <si>
    <t>　</t>
    <phoneticPr fontId="2"/>
  </si>
  <si>
    <t>雇用期間</t>
    <rPh sb="0" eb="2">
      <t>コヨウ</t>
    </rPh>
    <rPh sb="2" eb="4">
      <t>キカン</t>
    </rPh>
    <phoneticPr fontId="2"/>
  </si>
  <si>
    <t>研修機関名</t>
    <rPh sb="0" eb="2">
      <t>ケンシュウ</t>
    </rPh>
    <rPh sb="2" eb="4">
      <t>キカン</t>
    </rPh>
    <rPh sb="4" eb="5">
      <t>メイ</t>
    </rPh>
    <phoneticPr fontId="2"/>
  </si>
  <si>
    <t>対象者氏名</t>
    <rPh sb="0" eb="3">
      <t>タイショウシャ</t>
    </rPh>
    <rPh sb="3" eb="5">
      <t>シメイ</t>
    </rPh>
    <phoneticPr fontId="2"/>
  </si>
  <si>
    <t>法人名　　</t>
    <rPh sb="0" eb="2">
      <t>ホウジン</t>
    </rPh>
    <rPh sb="2" eb="3">
      <t>メイ</t>
    </rPh>
    <phoneticPr fontId="2"/>
  </si>
  <si>
    <t>～</t>
    <phoneticPr fontId="2"/>
  </si>
  <si>
    <t>ＴＥＬ　　</t>
    <phoneticPr fontId="2"/>
  </si>
  <si>
    <t>担当者名　　</t>
    <rPh sb="0" eb="3">
      <t>タントウシャ</t>
    </rPh>
    <rPh sb="3" eb="4">
      <t>メイ</t>
    </rPh>
    <phoneticPr fontId="2"/>
  </si>
  <si>
    <t>生年月日</t>
    <rPh sb="0" eb="2">
      <t>セイネン</t>
    </rPh>
    <rPh sb="2" eb="4">
      <t>ガッピ</t>
    </rPh>
    <phoneticPr fontId="2"/>
  </si>
  <si>
    <t>月</t>
    <rPh sb="0" eb="1">
      <t>ガツ</t>
    </rPh>
    <phoneticPr fontId="2"/>
  </si>
  <si>
    <t>人</t>
    <rPh sb="0" eb="1">
      <t>ニン</t>
    </rPh>
    <phoneticPr fontId="2"/>
  </si>
  <si>
    <t>対象者管理番号</t>
    <rPh sb="0" eb="3">
      <t>タイショウシャ</t>
    </rPh>
    <rPh sb="3" eb="5">
      <t>カンリ</t>
    </rPh>
    <rPh sb="5" eb="7">
      <t>バンゴウ</t>
    </rPh>
    <phoneticPr fontId="7"/>
  </si>
  <si>
    <t>円</t>
    <rPh sb="0" eb="1">
      <t>エン</t>
    </rPh>
    <phoneticPr fontId="7"/>
  </si>
  <si>
    <t>定額</t>
    <rPh sb="0" eb="2">
      <t>テイガク</t>
    </rPh>
    <phoneticPr fontId="7"/>
  </si>
  <si>
    <t>性別</t>
    <rPh sb="0" eb="2">
      <t>セイベツ</t>
    </rPh>
    <phoneticPr fontId="2"/>
  </si>
  <si>
    <t>採用経路</t>
    <rPh sb="0" eb="2">
      <t>サイヨウ</t>
    </rPh>
    <rPh sb="2" eb="4">
      <t>ケイロ</t>
    </rPh>
    <phoneticPr fontId="2"/>
  </si>
  <si>
    <t>月までにおける介護職員就業促進事業に係る雇用状況を、下記のとおり報告します。</t>
    <rPh sb="0" eb="1">
      <t>ガツ</t>
    </rPh>
    <phoneticPr fontId="2"/>
  </si>
  <si>
    <t>雇用確定届</t>
    <rPh sb="0" eb="2">
      <t>コヨウ</t>
    </rPh>
    <rPh sb="2" eb="4">
      <t>カクテイ</t>
    </rPh>
    <rPh sb="4" eb="5">
      <t>トドケ</t>
    </rPh>
    <phoneticPr fontId="2"/>
  </si>
  <si>
    <t>研修種別</t>
    <rPh sb="0" eb="2">
      <t>ケンシュウ</t>
    </rPh>
    <rPh sb="2" eb="4">
      <t>シュベツ</t>
    </rPh>
    <phoneticPr fontId="2"/>
  </si>
  <si>
    <t>雇用施設等名</t>
    <rPh sb="0" eb="2">
      <t>コヨウ</t>
    </rPh>
    <rPh sb="2" eb="4">
      <t>シセツ</t>
    </rPh>
    <rPh sb="4" eb="5">
      <t>トウ</t>
    </rPh>
    <rPh sb="5" eb="6">
      <t>メイ</t>
    </rPh>
    <phoneticPr fontId="2"/>
  </si>
  <si>
    <t>②指導員費</t>
    <rPh sb="1" eb="4">
      <t>シドウイン</t>
    </rPh>
    <rPh sb="4" eb="5">
      <t>ヒ</t>
    </rPh>
    <phoneticPr fontId="7"/>
  </si>
  <si>
    <t>⑤管理事務費</t>
    <rPh sb="1" eb="3">
      <t>カンリ</t>
    </rPh>
    <rPh sb="3" eb="5">
      <t>ジム</t>
    </rPh>
    <rPh sb="5" eb="6">
      <t>ヒ</t>
    </rPh>
    <phoneticPr fontId="7"/>
  </si>
  <si>
    <t>　　　　　　　　週３０時間以上４０時間以下</t>
    <rPh sb="8" eb="9">
      <t>シュウ</t>
    </rPh>
    <rPh sb="11" eb="15">
      <t>ジカンイジョウ</t>
    </rPh>
    <rPh sb="17" eb="19">
      <t>ジカン</t>
    </rPh>
    <rPh sb="19" eb="21">
      <t>イカ</t>
    </rPh>
    <phoneticPr fontId="9"/>
  </si>
  <si>
    <t>　　　　　　　　週２０時間以上３０時間未満</t>
    <rPh sb="8" eb="9">
      <t>シュウ</t>
    </rPh>
    <rPh sb="11" eb="15">
      <t>ジカンイジョウ</t>
    </rPh>
    <rPh sb="17" eb="19">
      <t>ジカン</t>
    </rPh>
    <rPh sb="19" eb="21">
      <t>ミマン</t>
    </rPh>
    <phoneticPr fontId="9"/>
  </si>
  <si>
    <t>×</t>
    <phoneticPr fontId="9"/>
  </si>
  <si>
    <t>時間</t>
    <rPh sb="0" eb="2">
      <t>ジカン</t>
    </rPh>
    <phoneticPr fontId="9"/>
  </si>
  <si>
    <t>日</t>
    <rPh sb="0" eb="1">
      <t>ニチ</t>
    </rPh>
    <phoneticPr fontId="9"/>
  </si>
  <si>
    <t>ヵ月</t>
    <rPh sb="1" eb="2">
      <t>ゲツ</t>
    </rPh>
    <phoneticPr fontId="9"/>
  </si>
  <si>
    <t>＝</t>
    <phoneticPr fontId="9"/>
  </si>
  <si>
    <t>円</t>
    <rPh sb="0" eb="1">
      <t>エン</t>
    </rPh>
    <phoneticPr fontId="9"/>
  </si>
  <si>
    <t>1500円</t>
    <rPh sb="4" eb="5">
      <t>エン</t>
    </rPh>
    <phoneticPr fontId="9"/>
  </si>
  <si>
    <t>※上記３の「事業経費計」が委託料上限額を超過している場合は、自動的に上限額が反映されます</t>
    <rPh sb="1" eb="3">
      <t>ジョウキ</t>
    </rPh>
    <rPh sb="6" eb="8">
      <t>ジギョウ</t>
    </rPh>
    <rPh sb="8" eb="10">
      <t>ケイヒ</t>
    </rPh>
    <rPh sb="10" eb="11">
      <t>ケイ</t>
    </rPh>
    <rPh sb="13" eb="16">
      <t>イタクリョウ</t>
    </rPh>
    <rPh sb="16" eb="19">
      <t>ジョウゲンガク</t>
    </rPh>
    <rPh sb="20" eb="22">
      <t>チョウカ</t>
    </rPh>
    <rPh sb="26" eb="28">
      <t>バアイ</t>
    </rPh>
    <rPh sb="30" eb="33">
      <t>ジドウテキ</t>
    </rPh>
    <rPh sb="34" eb="37">
      <t>ジョウゲンガク</t>
    </rPh>
    <rPh sb="38" eb="40">
      <t>ハンエイ</t>
    </rPh>
    <phoneticPr fontId="9"/>
  </si>
  <si>
    <t>（内訳）</t>
    <rPh sb="1" eb="3">
      <t>ウチワケ</t>
    </rPh>
    <phoneticPr fontId="9"/>
  </si>
  <si>
    <t>賃金計(再掲）</t>
    <rPh sb="0" eb="2">
      <t>チンギン</t>
    </rPh>
    <rPh sb="2" eb="3">
      <t>ケイ</t>
    </rPh>
    <rPh sb="4" eb="5">
      <t>サイ</t>
    </rPh>
    <phoneticPr fontId="9"/>
  </si>
  <si>
    <t>事業費（賃金が1/2となる条件を満たす）</t>
    <rPh sb="0" eb="3">
      <t>ジギョウヒ</t>
    </rPh>
    <rPh sb="4" eb="6">
      <t>チンギン</t>
    </rPh>
    <rPh sb="13" eb="15">
      <t>ジョウケン</t>
    </rPh>
    <rPh sb="16" eb="17">
      <t>ミ</t>
    </rPh>
    <phoneticPr fontId="9"/>
  </si>
  <si>
    <t>勤務形態</t>
    <rPh sb="0" eb="4">
      <t>キンムケイタイ</t>
    </rPh>
    <phoneticPr fontId="2"/>
  </si>
  <si>
    <t>賃金のみ</t>
    <rPh sb="0" eb="2">
      <t>チンギン</t>
    </rPh>
    <phoneticPr fontId="2"/>
  </si>
  <si>
    <t>賃金計</t>
    <rPh sb="0" eb="2">
      <t>チンギン</t>
    </rPh>
    <rPh sb="2" eb="3">
      <t>ケイ</t>
    </rPh>
    <phoneticPr fontId="2"/>
  </si>
  <si>
    <t>事業経費計</t>
    <rPh sb="0" eb="2">
      <t>ジギョウ</t>
    </rPh>
    <rPh sb="2" eb="4">
      <t>ケイヒ</t>
    </rPh>
    <rPh sb="4" eb="5">
      <t>ケイ</t>
    </rPh>
    <phoneticPr fontId="2"/>
  </si>
  <si>
    <t>委託料上限額</t>
    <rPh sb="0" eb="3">
      <t>イタクリョウ</t>
    </rPh>
    <rPh sb="3" eb="6">
      <t>ジョウゲンガク</t>
    </rPh>
    <phoneticPr fontId="9"/>
  </si>
  <si>
    <t>―</t>
    <phoneticPr fontId="2"/>
  </si>
  <si>
    <t>金額</t>
    <rPh sb="0" eb="2">
      <t>キンガク</t>
    </rPh>
    <phoneticPr fontId="2"/>
  </si>
  <si>
    <t>報告様式　１</t>
    <rPh sb="0" eb="2">
      <t>ホウコク</t>
    </rPh>
    <rPh sb="2" eb="4">
      <t>ヨウシキ</t>
    </rPh>
    <phoneticPr fontId="2"/>
  </si>
  <si>
    <t>※事業費に占める賃金割合</t>
    <rPh sb="1" eb="4">
      <t>ジギョウヒ</t>
    </rPh>
    <rPh sb="5" eb="6">
      <t>シ</t>
    </rPh>
    <rPh sb="8" eb="10">
      <t>チンギン</t>
    </rPh>
    <rPh sb="10" eb="12">
      <t>ワリアイ</t>
    </rPh>
    <phoneticPr fontId="2"/>
  </si>
  <si>
    <r>
      <t>対象者雇用確定内容（</t>
    </r>
    <r>
      <rPr>
        <sz val="11"/>
        <rFont val="ＭＳ Ｐゴシック"/>
        <family val="3"/>
        <charset val="128"/>
      </rPr>
      <t>対象者ごとの上限額の確定）</t>
    </r>
    <rPh sb="0" eb="3">
      <t>タイショウシャ</t>
    </rPh>
    <rPh sb="3" eb="5">
      <t>コヨウ</t>
    </rPh>
    <rPh sb="5" eb="7">
      <t>カクテイ</t>
    </rPh>
    <rPh sb="7" eb="9">
      <t>ナイヨウ</t>
    </rPh>
    <rPh sb="10" eb="12">
      <t>タイショウ</t>
    </rPh>
    <rPh sb="12" eb="13">
      <t>シャ</t>
    </rPh>
    <rPh sb="16" eb="19">
      <t>ジョウゲンガク</t>
    </rPh>
    <rPh sb="20" eb="22">
      <t>カクテイ</t>
    </rPh>
    <phoneticPr fontId="2"/>
  </si>
  <si>
    <t>報告様式　２</t>
    <rPh sb="0" eb="2">
      <t>ホウコク</t>
    </rPh>
    <rPh sb="2" eb="4">
      <t>ヨウシキ</t>
    </rPh>
    <phoneticPr fontId="2"/>
  </si>
  <si>
    <t>雇用確定状況管理書</t>
    <rPh sb="0" eb="2">
      <t>コヨウ</t>
    </rPh>
    <rPh sb="2" eb="4">
      <t>カクテイ</t>
    </rPh>
    <rPh sb="4" eb="6">
      <t>ジョウキョウ</t>
    </rPh>
    <rPh sb="6" eb="8">
      <t>カンリ</t>
    </rPh>
    <rPh sb="8" eb="9">
      <t>ショ</t>
    </rPh>
    <phoneticPr fontId="2"/>
  </si>
  <si>
    <t>雇用開始日</t>
    <rPh sb="0" eb="2">
      <t>コヨウ</t>
    </rPh>
    <rPh sb="2" eb="4">
      <t>カイシ</t>
    </rPh>
    <rPh sb="4" eb="5">
      <t>ビ</t>
    </rPh>
    <phoneticPr fontId="2"/>
  </si>
  <si>
    <t>対象者番号
（①～③）</t>
    <rPh sb="0" eb="2">
      <t>タイショウ</t>
    </rPh>
    <rPh sb="2" eb="3">
      <t>シャ</t>
    </rPh>
    <rPh sb="3" eb="5">
      <t>バンゴウ</t>
    </rPh>
    <phoneticPr fontId="2"/>
  </si>
  <si>
    <t>法人名</t>
    <rPh sb="0" eb="2">
      <t>ホウジン</t>
    </rPh>
    <rPh sb="2" eb="3">
      <t>メイ</t>
    </rPh>
    <phoneticPr fontId="2"/>
  </si>
  <si>
    <t>担当者名</t>
    <rPh sb="0" eb="3">
      <t>タントウシャ</t>
    </rPh>
    <rPh sb="3" eb="4">
      <t>メイ</t>
    </rPh>
    <phoneticPr fontId="2"/>
  </si>
  <si>
    <t>TEL</t>
    <phoneticPr fontId="2"/>
  </si>
  <si>
    <t>当月に雇用確定
となった人数</t>
    <rPh sb="0" eb="2">
      <t>トウゲツ</t>
    </rPh>
    <rPh sb="3" eb="5">
      <t>コヨウ</t>
    </rPh>
    <rPh sb="5" eb="7">
      <t>カクテイ</t>
    </rPh>
    <rPh sb="12" eb="14">
      <t>ニンズウ</t>
    </rPh>
    <phoneticPr fontId="2"/>
  </si>
  <si>
    <t>年</t>
    <rPh sb="0" eb="1">
      <t>ネン</t>
    </rPh>
    <phoneticPr fontId="2"/>
  </si>
  <si>
    <t>令和</t>
    <rPh sb="0" eb="2">
      <t>レイワ</t>
    </rPh>
    <phoneticPr fontId="2"/>
  </si>
  <si>
    <t>日</t>
    <rPh sb="0" eb="1">
      <t>ニチ</t>
    </rPh>
    <phoneticPr fontId="2"/>
  </si>
  <si>
    <t>No.</t>
    <phoneticPr fontId="2"/>
  </si>
  <si>
    <t>事業所
管理番号</t>
    <rPh sb="0" eb="3">
      <t>ジギョウショ</t>
    </rPh>
    <rPh sb="4" eb="6">
      <t>カンリ</t>
    </rPh>
    <rPh sb="6" eb="8">
      <t>バンゴウ</t>
    </rPh>
    <phoneticPr fontId="2"/>
  </si>
  <si>
    <r>
      <t xml:space="preserve">③研修受講費
</t>
    </r>
    <r>
      <rPr>
        <sz val="10"/>
        <rFont val="ＭＳ Ｐゴシック"/>
        <family val="3"/>
        <charset val="128"/>
      </rPr>
      <t>※免税事業者＝</t>
    </r>
    <r>
      <rPr>
        <u/>
        <sz val="10"/>
        <rFont val="ＭＳ Ｐゴシック"/>
        <family val="3"/>
        <charset val="128"/>
      </rPr>
      <t>税</t>
    </r>
    <r>
      <rPr>
        <b/>
        <u/>
        <sz val="10"/>
        <rFont val="ＭＳ Ｐゴシック"/>
        <family val="3"/>
        <charset val="128"/>
      </rPr>
      <t>込</t>
    </r>
    <r>
      <rPr>
        <u/>
        <sz val="10"/>
        <rFont val="ＭＳ Ｐゴシック"/>
        <family val="3"/>
        <charset val="128"/>
      </rPr>
      <t>額</t>
    </r>
    <r>
      <rPr>
        <sz val="10"/>
        <rFont val="ＭＳ Ｐゴシック"/>
        <family val="3"/>
        <charset val="128"/>
      </rPr>
      <t xml:space="preserve">
課税事業者＝</t>
    </r>
    <r>
      <rPr>
        <u/>
        <sz val="10"/>
        <rFont val="ＭＳ Ｐゴシック"/>
        <family val="3"/>
        <charset val="128"/>
      </rPr>
      <t>税</t>
    </r>
    <r>
      <rPr>
        <b/>
        <u/>
        <sz val="10"/>
        <rFont val="ＭＳ Ｐゴシック"/>
        <family val="3"/>
        <charset val="128"/>
      </rPr>
      <t>抜</t>
    </r>
    <r>
      <rPr>
        <u/>
        <sz val="10"/>
        <rFont val="ＭＳ Ｐゴシック"/>
        <family val="3"/>
        <charset val="128"/>
      </rPr>
      <t>額</t>
    </r>
    <rPh sb="1" eb="3">
      <t>ケンシュウ</t>
    </rPh>
    <rPh sb="3" eb="5">
      <t>ジュコウ</t>
    </rPh>
    <rPh sb="5" eb="6">
      <t>ヒ</t>
    </rPh>
    <rPh sb="8" eb="13">
      <t>メンゼイジギョウシャ</t>
    </rPh>
    <rPh sb="14" eb="17">
      <t>ゼイコミガク</t>
    </rPh>
    <rPh sb="18" eb="23">
      <t>カゼイジギョウシャ</t>
    </rPh>
    <rPh sb="24" eb="27">
      <t>ゼイヌキガク</t>
    </rPh>
    <phoneticPr fontId="7"/>
  </si>
  <si>
    <r>
      <t xml:space="preserve">④求人広告費
</t>
    </r>
    <r>
      <rPr>
        <sz val="10"/>
        <rFont val="ＭＳ Ｐゴシック"/>
        <family val="3"/>
        <charset val="128"/>
      </rPr>
      <t>※免税事業者＝税</t>
    </r>
    <r>
      <rPr>
        <b/>
        <u/>
        <sz val="10"/>
        <rFont val="ＭＳ Ｐゴシック"/>
        <family val="3"/>
        <charset val="128"/>
      </rPr>
      <t>込</t>
    </r>
    <r>
      <rPr>
        <sz val="10"/>
        <rFont val="ＭＳ Ｐゴシック"/>
        <family val="3"/>
        <charset val="128"/>
      </rPr>
      <t>額
課税事業者＝税</t>
    </r>
    <r>
      <rPr>
        <b/>
        <u/>
        <sz val="10"/>
        <rFont val="ＭＳ Ｐゴシック"/>
        <family val="3"/>
        <charset val="128"/>
      </rPr>
      <t>抜</t>
    </r>
    <r>
      <rPr>
        <sz val="10"/>
        <rFont val="ＭＳ Ｐゴシック"/>
        <family val="3"/>
        <charset val="128"/>
      </rPr>
      <t>額</t>
    </r>
    <rPh sb="1" eb="3">
      <t>キュウジン</t>
    </rPh>
    <rPh sb="3" eb="5">
      <t>コウコク</t>
    </rPh>
    <rPh sb="5" eb="6">
      <t>ヒ</t>
    </rPh>
    <phoneticPr fontId="2"/>
  </si>
  <si>
    <t>時間</t>
    <rPh sb="0" eb="2">
      <t>ジカン</t>
    </rPh>
    <phoneticPr fontId="2"/>
  </si>
  <si>
    <t>＝</t>
    <phoneticPr fontId="2"/>
  </si>
  <si>
    <t>月</t>
    <rPh sb="0" eb="1">
      <t>ツキ</t>
    </rPh>
    <phoneticPr fontId="2"/>
  </si>
  <si>
    <t>×</t>
    <phoneticPr fontId="2"/>
  </si>
  <si>
    <t>1013円</t>
    <rPh sb="4" eb="5">
      <t>エン</t>
    </rPh>
    <phoneticPr fontId="2"/>
  </si>
  <si>
    <t>①賃金</t>
    <rPh sb="1" eb="3">
      <t>チンギン</t>
    </rPh>
    <phoneticPr fontId="2"/>
  </si>
  <si>
    <t>報告様式３</t>
    <rPh sb="0" eb="2">
      <t>ホウコク</t>
    </rPh>
    <rPh sb="2" eb="4">
      <t>ヨウシキ</t>
    </rPh>
    <phoneticPr fontId="13"/>
  </si>
  <si>
    <t>雇用条件等対象者確認書</t>
    <rPh sb="0" eb="2">
      <t>コヨウ</t>
    </rPh>
    <rPh sb="2" eb="4">
      <t>ジョウケン</t>
    </rPh>
    <rPh sb="4" eb="5">
      <t>トウ</t>
    </rPh>
    <rPh sb="5" eb="8">
      <t>タイショウシャ</t>
    </rPh>
    <rPh sb="8" eb="11">
      <t>カクニンショ</t>
    </rPh>
    <phoneticPr fontId="13"/>
  </si>
  <si>
    <t>【基本事項】</t>
    <rPh sb="1" eb="3">
      <t>キホン</t>
    </rPh>
    <rPh sb="3" eb="5">
      <t>ジコウ</t>
    </rPh>
    <phoneticPr fontId="13"/>
  </si>
  <si>
    <t>　　週３０時間以上４０時間以下</t>
    <rPh sb="2" eb="3">
      <t>シュウ</t>
    </rPh>
    <rPh sb="5" eb="9">
      <t>ジカンイジョウ</t>
    </rPh>
    <rPh sb="11" eb="13">
      <t>ジカン</t>
    </rPh>
    <rPh sb="13" eb="15">
      <t>イカ</t>
    </rPh>
    <phoneticPr fontId="2"/>
  </si>
  <si>
    <t>　　週２０時間以上３０時間未満</t>
    <rPh sb="2" eb="3">
      <t>シュウ</t>
    </rPh>
    <rPh sb="5" eb="9">
      <t>ジカンイジョウ</t>
    </rPh>
    <rPh sb="11" eb="13">
      <t>ジカン</t>
    </rPh>
    <rPh sb="13" eb="15">
      <t>ミマン</t>
    </rPh>
    <phoneticPr fontId="2"/>
  </si>
  <si>
    <t>雇用期間中に
受講する研修</t>
    <rPh sb="0" eb="2">
      <t>コヨウ</t>
    </rPh>
    <rPh sb="2" eb="5">
      <t>キカンチュウ</t>
    </rPh>
    <rPh sb="7" eb="9">
      <t>ジュコウ</t>
    </rPh>
    <rPh sb="11" eb="13">
      <t>ケンシュウ</t>
    </rPh>
    <phoneticPr fontId="2"/>
  </si>
  <si>
    <t>　　介護職員初任者研修</t>
    <rPh sb="2" eb="4">
      <t>カイゴ</t>
    </rPh>
    <rPh sb="4" eb="6">
      <t>ショクイン</t>
    </rPh>
    <rPh sb="6" eb="9">
      <t>ショニンシャ</t>
    </rPh>
    <rPh sb="9" eb="11">
      <t>ケンシュウ</t>
    </rPh>
    <phoneticPr fontId="13"/>
  </si>
  <si>
    <t>　　実務者研修</t>
    <rPh sb="2" eb="5">
      <t>ジツムシャ</t>
    </rPh>
    <rPh sb="5" eb="7">
      <t>ケンシュウ</t>
    </rPh>
    <phoneticPr fontId="13"/>
  </si>
  <si>
    <t>　　生活援助従事者研修</t>
    <rPh sb="2" eb="4">
      <t>セイカツ</t>
    </rPh>
    <rPh sb="4" eb="6">
      <t>エンジョ</t>
    </rPh>
    <rPh sb="6" eb="9">
      <t>ジュウジシャ</t>
    </rPh>
    <rPh sb="9" eb="11">
      <t>ケンシュウ</t>
    </rPh>
    <phoneticPr fontId="13"/>
  </si>
  <si>
    <t>【確認事項】</t>
    <rPh sb="1" eb="3">
      <t>カクニン</t>
    </rPh>
    <rPh sb="3" eb="5">
      <t>ジコウ</t>
    </rPh>
    <phoneticPr fontId="13"/>
  </si>
  <si>
    <t>※以下、対象者本人が確認しチェックマークを記入すること。</t>
    <rPh sb="1" eb="3">
      <t>イカ</t>
    </rPh>
    <rPh sb="4" eb="7">
      <t>タイショウシャ</t>
    </rPh>
    <rPh sb="7" eb="9">
      <t>ホンニン</t>
    </rPh>
    <rPh sb="21" eb="23">
      <t>キニュウ</t>
    </rPh>
    <phoneticPr fontId="13"/>
  </si>
  <si>
    <t>離職状況の確認</t>
    <rPh sb="0" eb="2">
      <t>リショク</t>
    </rPh>
    <rPh sb="2" eb="4">
      <t>ジョウキョウ</t>
    </rPh>
    <rPh sb="5" eb="7">
      <t>カクニン</t>
    </rPh>
    <phoneticPr fontId="2"/>
  </si>
  <si>
    <r>
      <t>　あなたは、</t>
    </r>
    <r>
      <rPr>
        <u/>
        <sz val="11"/>
        <rFont val="ＭＳ Ｐゴシック"/>
        <family val="3"/>
        <charset val="128"/>
      </rPr>
      <t>上記雇用期間の開始日時点で離職</t>
    </r>
    <r>
      <rPr>
        <sz val="11"/>
        <rFont val="ＭＳ Ｐゴシック"/>
        <family val="3"/>
        <charset val="128"/>
      </rPr>
      <t>していますか</t>
    </r>
    <rPh sb="6" eb="8">
      <t>ジョウキ</t>
    </rPh>
    <rPh sb="8" eb="10">
      <t>コヨウ</t>
    </rPh>
    <rPh sb="10" eb="12">
      <t>キカン</t>
    </rPh>
    <rPh sb="13" eb="16">
      <t>カイシビ</t>
    </rPh>
    <rPh sb="16" eb="18">
      <t>ジテン</t>
    </rPh>
    <rPh sb="19" eb="21">
      <t>リショク</t>
    </rPh>
    <phoneticPr fontId="13"/>
  </si>
  <si>
    <t>継続雇用に関する
説明</t>
    <rPh sb="0" eb="2">
      <t>ケイゾク</t>
    </rPh>
    <rPh sb="2" eb="4">
      <t>コヨウ</t>
    </rPh>
    <rPh sb="5" eb="6">
      <t>カン</t>
    </rPh>
    <rPh sb="9" eb="11">
      <t>セツメイ</t>
    </rPh>
    <phoneticPr fontId="13"/>
  </si>
  <si>
    <r>
      <t>　事業者（法人）から、</t>
    </r>
    <r>
      <rPr>
        <u/>
        <sz val="11"/>
        <rFont val="ＭＳ Ｐゴシック"/>
        <family val="3"/>
        <charset val="128"/>
      </rPr>
      <t>上記雇用期間の終了後も、双方合意があれば継続雇用が可能であること</t>
    </r>
    <r>
      <rPr>
        <sz val="11"/>
        <rFont val="ＭＳ Ｐゴシック"/>
        <family val="3"/>
        <charset val="128"/>
      </rPr>
      <t>について、説明を受けましたか</t>
    </r>
    <rPh sb="1" eb="4">
      <t>ジギョウシャ</t>
    </rPh>
    <rPh sb="5" eb="7">
      <t>ホウジン</t>
    </rPh>
    <rPh sb="11" eb="13">
      <t>ジョウキ</t>
    </rPh>
    <rPh sb="13" eb="15">
      <t>コヨウ</t>
    </rPh>
    <rPh sb="15" eb="17">
      <t>キカン</t>
    </rPh>
    <rPh sb="18" eb="21">
      <t>シュウリョウゴ</t>
    </rPh>
    <rPh sb="23" eb="25">
      <t>ソウホウ</t>
    </rPh>
    <rPh sb="25" eb="27">
      <t>ゴウイ</t>
    </rPh>
    <rPh sb="31" eb="33">
      <t>ケイゾク</t>
    </rPh>
    <rPh sb="33" eb="35">
      <t>コヨウ</t>
    </rPh>
    <rPh sb="36" eb="38">
      <t>カノウ</t>
    </rPh>
    <rPh sb="48" eb="50">
      <t>セツメイ</t>
    </rPh>
    <rPh sb="51" eb="52">
      <t>ウ</t>
    </rPh>
    <phoneticPr fontId="13"/>
  </si>
  <si>
    <t>研修受講に関する
説明</t>
    <rPh sb="0" eb="2">
      <t>ケンシュウ</t>
    </rPh>
    <rPh sb="2" eb="4">
      <t>ジュコウ</t>
    </rPh>
    <rPh sb="5" eb="6">
      <t>カン</t>
    </rPh>
    <rPh sb="9" eb="11">
      <t>セツメイ</t>
    </rPh>
    <phoneticPr fontId="13"/>
  </si>
  <si>
    <r>
      <t>　事業者（法人）から、</t>
    </r>
    <r>
      <rPr>
        <u/>
        <sz val="11"/>
        <rFont val="ＭＳ Ｐゴシック"/>
        <family val="3"/>
        <charset val="128"/>
      </rPr>
      <t>研修受講時間も勤務時間に含まれる（賃金支払対象になる）こと</t>
    </r>
    <r>
      <rPr>
        <sz val="11"/>
        <rFont val="ＭＳ Ｐゴシック"/>
        <family val="3"/>
        <charset val="128"/>
      </rPr>
      <t>について、説明を受けましたか</t>
    </r>
    <rPh sb="1" eb="4">
      <t>ジギョウシャ</t>
    </rPh>
    <rPh sb="5" eb="7">
      <t>ホウジン</t>
    </rPh>
    <rPh sb="11" eb="13">
      <t>ケンシュウ</t>
    </rPh>
    <rPh sb="13" eb="15">
      <t>ジュコウ</t>
    </rPh>
    <rPh sb="15" eb="17">
      <t>ジカン</t>
    </rPh>
    <rPh sb="18" eb="20">
      <t>キンム</t>
    </rPh>
    <rPh sb="20" eb="22">
      <t>ジカン</t>
    </rPh>
    <rPh sb="23" eb="24">
      <t>フク</t>
    </rPh>
    <rPh sb="28" eb="30">
      <t>チンギン</t>
    </rPh>
    <rPh sb="30" eb="32">
      <t>シハライ</t>
    </rPh>
    <rPh sb="32" eb="34">
      <t>タイショウ</t>
    </rPh>
    <rPh sb="45" eb="47">
      <t>セツメイ</t>
    </rPh>
    <rPh sb="48" eb="49">
      <t>ウ</t>
    </rPh>
    <phoneticPr fontId="13"/>
  </si>
  <si>
    <r>
      <t>　事業者（法人）から、</t>
    </r>
    <r>
      <rPr>
        <u/>
        <sz val="11"/>
        <rFont val="ＭＳ Ｐゴシック"/>
        <family val="3"/>
        <charset val="128"/>
      </rPr>
      <t>研修受講料の支払いは事業者（法人）が行うこと</t>
    </r>
    <r>
      <rPr>
        <sz val="11"/>
        <rFont val="ＭＳ Ｐゴシック"/>
        <family val="3"/>
        <charset val="128"/>
      </rPr>
      <t>について、説明を受けましたか</t>
    </r>
    <rPh sb="1" eb="4">
      <t>ジギョウシャ</t>
    </rPh>
    <rPh sb="5" eb="7">
      <t>ホウジン</t>
    </rPh>
    <rPh sb="11" eb="13">
      <t>ケンシュウ</t>
    </rPh>
    <rPh sb="13" eb="15">
      <t>ジュコウ</t>
    </rPh>
    <rPh sb="15" eb="16">
      <t>リョウ</t>
    </rPh>
    <rPh sb="17" eb="19">
      <t>シハラ</t>
    </rPh>
    <rPh sb="21" eb="24">
      <t>ジギョウシャ</t>
    </rPh>
    <rPh sb="25" eb="27">
      <t>ホウジン</t>
    </rPh>
    <rPh sb="29" eb="30">
      <t>オコナ</t>
    </rPh>
    <rPh sb="38" eb="40">
      <t>セツメイ</t>
    </rPh>
    <rPh sb="41" eb="42">
      <t>ウ</t>
    </rPh>
    <phoneticPr fontId="13"/>
  </si>
  <si>
    <t>　事業者（法人）から、上記雇用期間の途中で退職した場合の研修受講料の負担について、説明を受けましたか</t>
    <rPh sb="1" eb="4">
      <t>ジギョウシャ</t>
    </rPh>
    <rPh sb="5" eb="7">
      <t>ホウジン</t>
    </rPh>
    <rPh sb="11" eb="13">
      <t>ジョウキ</t>
    </rPh>
    <rPh sb="13" eb="15">
      <t>コヨウ</t>
    </rPh>
    <rPh sb="15" eb="17">
      <t>キカン</t>
    </rPh>
    <rPh sb="18" eb="20">
      <t>トチュウ</t>
    </rPh>
    <rPh sb="21" eb="23">
      <t>タイショク</t>
    </rPh>
    <rPh sb="25" eb="27">
      <t>バアイ</t>
    </rPh>
    <rPh sb="28" eb="30">
      <t>ケンシュウ</t>
    </rPh>
    <rPh sb="30" eb="32">
      <t>ジュコウ</t>
    </rPh>
    <rPh sb="32" eb="33">
      <t>リョウ</t>
    </rPh>
    <rPh sb="34" eb="36">
      <t>フタン</t>
    </rPh>
    <rPh sb="41" eb="43">
      <t>セツメイ</t>
    </rPh>
    <rPh sb="44" eb="45">
      <t>ウ</t>
    </rPh>
    <phoneticPr fontId="13"/>
  </si>
  <si>
    <t>令和　　　　年　　　　月　　　　日</t>
    <rPh sb="0" eb="2">
      <t>レイワ</t>
    </rPh>
    <rPh sb="6" eb="7">
      <t>ネン</t>
    </rPh>
    <rPh sb="11" eb="12">
      <t>ガツ</t>
    </rPh>
    <rPh sb="16" eb="17">
      <t>ニチ</t>
    </rPh>
    <phoneticPr fontId="13"/>
  </si>
  <si>
    <t>　上記記載事項について確認しました。</t>
    <rPh sb="1" eb="3">
      <t>ジョウキ</t>
    </rPh>
    <rPh sb="3" eb="5">
      <t>キサイ</t>
    </rPh>
    <rPh sb="5" eb="7">
      <t>ジコウ</t>
    </rPh>
    <rPh sb="11" eb="13">
      <t>カクニン</t>
    </rPh>
    <phoneticPr fontId="13"/>
  </si>
  <si>
    <t>氏名</t>
    <rPh sb="0" eb="2">
      <t>シメイ</t>
    </rPh>
    <phoneticPr fontId="13"/>
  </si>
  <si>
    <t>（自署）　　　　　　　　　　　　　　　　　　　　　　　　　　　　　　　　　　　　　　　　　㊞</t>
    <rPh sb="1" eb="3">
      <t>ジショ</t>
    </rPh>
    <phoneticPr fontId="13"/>
  </si>
  <si>
    <t>※上記記載事項の個人情報は、介護職員就業促進事業以外の目的で使用されることはございません。</t>
    <rPh sb="1" eb="3">
      <t>ジョウキ</t>
    </rPh>
    <rPh sb="3" eb="5">
      <t>キサイ</t>
    </rPh>
    <rPh sb="5" eb="7">
      <t>ジコウ</t>
    </rPh>
    <rPh sb="8" eb="10">
      <t>コジン</t>
    </rPh>
    <rPh sb="10" eb="12">
      <t>ジョウホウ</t>
    </rPh>
    <rPh sb="14" eb="22">
      <t>カイゴショクインシュウギョウソクシン</t>
    </rPh>
    <rPh sb="22" eb="24">
      <t>ジギョウ</t>
    </rPh>
    <rPh sb="24" eb="26">
      <t>イガイ</t>
    </rPh>
    <rPh sb="27" eb="29">
      <t>モクテキ</t>
    </rPh>
    <rPh sb="30" eb="32">
      <t>シヨウ</t>
    </rPh>
    <phoneticPr fontId="13"/>
  </si>
  <si>
    <t>－</t>
    <phoneticPr fontId="2"/>
  </si>
  <si>
    <t>～</t>
    <phoneticPr fontId="2"/>
  </si>
  <si>
    <t>対象者管理番号</t>
    <phoneticPr fontId="2"/>
  </si>
  <si>
    <t>令和　　　年　　月　　日</t>
    <rPh sb="0" eb="2">
      <t>レイワ</t>
    </rPh>
    <rPh sb="5" eb="6">
      <t>ネン</t>
    </rPh>
    <rPh sb="8" eb="9">
      <t>ゲツ</t>
    </rPh>
    <rPh sb="11" eb="12">
      <t>ニチ</t>
    </rPh>
    <phoneticPr fontId="2"/>
  </si>
  <si>
    <r>
      <t>主夫・主婦　</t>
    </r>
    <r>
      <rPr>
        <sz val="9"/>
        <rFont val="ＭＳ Ｐゴシック"/>
        <family val="3"/>
        <charset val="128"/>
      </rPr>
      <t>（配偶者がおり、直近5～10年間で勤務経験が無い方）</t>
    </r>
    <phoneticPr fontId="2"/>
  </si>
  <si>
    <r>
      <t>離職者　</t>
    </r>
    <r>
      <rPr>
        <sz val="9"/>
        <rFont val="ＭＳ Ｐゴシック"/>
        <family val="3"/>
        <charset val="128"/>
      </rPr>
      <t>（勤務経験がある方 ※アルバイト含む）</t>
    </r>
    <phoneticPr fontId="2"/>
  </si>
  <si>
    <r>
      <t>未就業者　</t>
    </r>
    <r>
      <rPr>
        <sz val="10"/>
        <rFont val="ＭＳ Ｐゴシック"/>
        <family val="3"/>
        <charset val="128"/>
      </rPr>
      <t>（勤務経験が無い方）</t>
    </r>
    <phoneticPr fontId="2"/>
  </si>
  <si>
    <t>　雇用期間の開始前の勤務経験等について、該当するものを1つ選択してください。</t>
    <rPh sb="1" eb="3">
      <t>コヨウ</t>
    </rPh>
    <rPh sb="3" eb="5">
      <t>キカン</t>
    </rPh>
    <rPh sb="6" eb="8">
      <t>カイシ</t>
    </rPh>
    <rPh sb="8" eb="9">
      <t>マエ</t>
    </rPh>
    <rPh sb="10" eb="12">
      <t>キンム</t>
    </rPh>
    <rPh sb="12" eb="14">
      <t>ケイケン</t>
    </rPh>
    <rPh sb="14" eb="15">
      <t>トウ</t>
    </rPh>
    <rPh sb="20" eb="22">
      <t>ガイトウ</t>
    </rPh>
    <rPh sb="29" eb="31">
      <t>センタク</t>
    </rPh>
    <phoneticPr fontId="2"/>
  </si>
  <si>
    <t>勤務経験等の確認</t>
    <rPh sb="0" eb="2">
      <t>キンム</t>
    </rPh>
    <rPh sb="2" eb="4">
      <t>ケイケン</t>
    </rPh>
    <rPh sb="4" eb="5">
      <t>トウ</t>
    </rPh>
    <rPh sb="6" eb="8">
      <t>カクニン</t>
    </rPh>
    <phoneticPr fontId="2"/>
  </si>
  <si>
    <t>雇用確定届に記載の
委託料上限額</t>
    <rPh sb="0" eb="2">
      <t>コヨウ</t>
    </rPh>
    <rPh sb="2" eb="4">
      <t>カクテイ</t>
    </rPh>
    <rPh sb="4" eb="5">
      <t>トドケ</t>
    </rPh>
    <rPh sb="6" eb="8">
      <t>キサイ</t>
    </rPh>
    <rPh sb="10" eb="13">
      <t>イタクリョウ</t>
    </rPh>
    <rPh sb="13" eb="15">
      <t>ジョウゲン</t>
    </rPh>
    <rPh sb="15" eb="16">
      <t>ガク</t>
    </rPh>
    <phoneticPr fontId="2"/>
  </si>
  <si>
    <r>
      <t>月に介護職員就業促進事業</t>
    </r>
    <r>
      <rPr>
        <sz val="11"/>
        <rFont val="ＭＳ Ｐゴシック"/>
        <family val="3"/>
        <charset val="128"/>
      </rPr>
      <t>の対象者の雇用を開始したので、下記のとおり届け出ます。</t>
    </r>
    <rPh sb="0" eb="1">
      <t>ガツ</t>
    </rPh>
    <phoneticPr fontId="2"/>
  </si>
  <si>
    <t>その他内容</t>
    <rPh sb="2" eb="3">
      <t>タ</t>
    </rPh>
    <rPh sb="3" eb="5">
      <t>ナイヨウ</t>
    </rPh>
    <phoneticPr fontId="2"/>
  </si>
  <si>
    <t>法定福利費</t>
    <rPh sb="0" eb="2">
      <t>ホウテイ</t>
    </rPh>
    <rPh sb="2" eb="4">
      <t>フクリ</t>
    </rPh>
    <rPh sb="4" eb="5">
      <t>ヒ</t>
    </rPh>
    <phoneticPr fontId="2"/>
  </si>
  <si>
    <t>新たに雇用を開始した対象者がいる場合、
雇用開始日の翌月５日（11月1日雇用開始の場合は11月5日）までに提出</t>
    <rPh sb="20" eb="22">
      <t>コヨウ</t>
    </rPh>
    <rPh sb="22" eb="24">
      <t>カイシ</t>
    </rPh>
    <rPh sb="24" eb="25">
      <t>ビ</t>
    </rPh>
    <rPh sb="26" eb="28">
      <t>ヨクゲツ</t>
    </rPh>
    <rPh sb="29" eb="30">
      <t>ニチ</t>
    </rPh>
    <rPh sb="33" eb="34">
      <t>ガツ</t>
    </rPh>
    <rPh sb="35" eb="36">
      <t>ニチ</t>
    </rPh>
    <rPh sb="36" eb="38">
      <t>コヨウ</t>
    </rPh>
    <rPh sb="38" eb="40">
      <t>カイシ</t>
    </rPh>
    <rPh sb="41" eb="43">
      <t>バアイ</t>
    </rPh>
    <rPh sb="46" eb="47">
      <t>ガツ</t>
    </rPh>
    <rPh sb="48" eb="49">
      <t>ニチ</t>
    </rPh>
    <rPh sb="53" eb="55">
      <t>テイシュツ</t>
    </rPh>
    <phoneticPr fontId="2"/>
  </si>
  <si>
    <t>②</t>
    <phoneticPr fontId="2"/>
  </si>
  <si>
    <t>〇〇　〇〇</t>
    <phoneticPr fontId="2"/>
  </si>
  <si>
    <t>①</t>
    <phoneticPr fontId="2"/>
  </si>
  <si>
    <t>②</t>
    <phoneticPr fontId="2"/>
  </si>
  <si>
    <t>△△　△△</t>
    <phoneticPr fontId="2"/>
  </si>
  <si>
    <t>××　××</t>
    <phoneticPr fontId="2"/>
  </si>
  <si>
    <t>●●　●●</t>
    <phoneticPr fontId="2"/>
  </si>
  <si>
    <t>社会福祉法人フクシロウ会</t>
    <phoneticPr fontId="2"/>
  </si>
  <si>
    <t>人材　太郎</t>
    <rPh sb="0" eb="2">
      <t>ジンザイ</t>
    </rPh>
    <rPh sb="3" eb="5">
      <t>タロウ</t>
    </rPh>
    <phoneticPr fontId="2"/>
  </si>
  <si>
    <t>03-5211-○○○○</t>
    <phoneticPr fontId="2"/>
  </si>
  <si>
    <t>＝</t>
    <phoneticPr fontId="2"/>
  </si>
  <si>
    <t>社会福祉法人フクシロウ会</t>
    <rPh sb="0" eb="2">
      <t>シャカイ</t>
    </rPh>
    <rPh sb="2" eb="4">
      <t>フクシ</t>
    </rPh>
    <rPh sb="4" eb="6">
      <t>ホウジン</t>
    </rPh>
    <rPh sb="11" eb="12">
      <t>カイ</t>
    </rPh>
    <phoneticPr fontId="2"/>
  </si>
  <si>
    <t>特別養護老人ホーム　フクシロウの家</t>
    <rPh sb="0" eb="2">
      <t>トクベツ</t>
    </rPh>
    <rPh sb="2" eb="4">
      <t>ヨウゴ</t>
    </rPh>
    <rPh sb="4" eb="6">
      <t>ロウジン</t>
    </rPh>
    <rPh sb="16" eb="17">
      <t>イエ</t>
    </rPh>
    <phoneticPr fontId="2"/>
  </si>
  <si>
    <t>福祉　花子</t>
    <rPh sb="0" eb="2">
      <t>フクシ</t>
    </rPh>
    <rPh sb="3" eb="5">
      <t>ハナコ</t>
    </rPh>
    <phoneticPr fontId="2"/>
  </si>
  <si>
    <r>
      <t>令和　２</t>
    </r>
    <r>
      <rPr>
        <sz val="11"/>
        <color indexed="8"/>
        <rFont val="ＭＳ Ｐゴシック"/>
        <family val="3"/>
        <charset val="128"/>
      </rPr>
      <t xml:space="preserve">年 </t>
    </r>
    <r>
      <rPr>
        <i/>
        <sz val="11"/>
        <color indexed="8"/>
        <rFont val="ＭＳ Ｐゴシック"/>
        <family val="3"/>
        <charset val="128"/>
      </rPr>
      <t>８</t>
    </r>
    <r>
      <rPr>
        <sz val="11"/>
        <color indexed="8"/>
        <rFont val="ＭＳ Ｐゴシック"/>
        <family val="3"/>
        <charset val="128"/>
      </rPr>
      <t>月</t>
    </r>
    <r>
      <rPr>
        <i/>
        <sz val="11"/>
        <color indexed="8"/>
        <rFont val="ＭＳ Ｐゴシック"/>
        <family val="3"/>
        <charset val="128"/>
      </rPr>
      <t xml:space="preserve"> １</t>
    </r>
    <r>
      <rPr>
        <sz val="11"/>
        <color indexed="8"/>
        <rFont val="ＭＳ Ｐゴシック"/>
        <family val="3"/>
        <charset val="128"/>
      </rPr>
      <t>日</t>
    </r>
    <rPh sb="0" eb="2">
      <t>レイワ</t>
    </rPh>
    <rPh sb="4" eb="5">
      <t>ネン</t>
    </rPh>
    <rPh sb="7" eb="8">
      <t>ガツ</t>
    </rPh>
    <rPh sb="10" eb="11">
      <t>ニチ</t>
    </rPh>
    <phoneticPr fontId="13"/>
  </si>
  <si>
    <t>㊞</t>
    <phoneticPr fontId="2"/>
  </si>
  <si>
    <t>〇</t>
  </si>
  <si>
    <t>✔</t>
    <phoneticPr fontId="2"/>
  </si>
  <si>
    <t>✔</t>
    <phoneticPr fontId="2"/>
  </si>
  <si>
    <r>
      <t>令和 ２</t>
    </r>
    <r>
      <rPr>
        <sz val="11"/>
        <rFont val="ＭＳ Ｐゴシック"/>
        <family val="3"/>
        <charset val="128"/>
      </rPr>
      <t>年</t>
    </r>
    <r>
      <rPr>
        <i/>
        <sz val="11"/>
        <color indexed="10"/>
        <rFont val="ＭＳ Ｐゴシック"/>
        <family val="3"/>
        <charset val="128"/>
      </rPr>
      <t xml:space="preserve"> ９</t>
    </r>
    <r>
      <rPr>
        <sz val="11"/>
        <rFont val="ＭＳ Ｐゴシック"/>
        <family val="3"/>
        <charset val="128"/>
      </rPr>
      <t xml:space="preserve">月 </t>
    </r>
    <r>
      <rPr>
        <i/>
        <sz val="11"/>
        <rFont val="ＭＳ Ｐゴシック"/>
        <family val="3"/>
        <charset val="128"/>
      </rPr>
      <t>５</t>
    </r>
    <r>
      <rPr>
        <sz val="11"/>
        <rFont val="ＭＳ Ｐゴシック"/>
        <family val="3"/>
        <charset val="128"/>
      </rPr>
      <t>日</t>
    </r>
    <rPh sb="0" eb="2">
      <t>レイワ</t>
    </rPh>
    <rPh sb="4" eb="5">
      <t>ネン</t>
    </rPh>
    <rPh sb="7" eb="8">
      <t>ゲツ</t>
    </rPh>
    <rPh sb="10" eb="11">
      <t>ニチ</t>
    </rPh>
    <phoneticPr fontId="2"/>
  </si>
  <si>
    <t>５月から当月までの
雇用確定人数合計</t>
    <phoneticPr fontId="2"/>
  </si>
  <si>
    <t>令和２年度 ５月から</t>
    <rPh sb="0" eb="2">
      <t>レイワ</t>
    </rPh>
    <rPh sb="3" eb="5">
      <t>ネンド</t>
    </rPh>
    <rPh sb="7" eb="8">
      <t>ガツ</t>
    </rPh>
    <phoneticPr fontId="2"/>
  </si>
  <si>
    <t>※令和２年５月から当月までに雇用したすべての対象者について、雇用開始日順に記載すること。</t>
    <rPh sb="1" eb="3">
      <t>レイワ</t>
    </rPh>
    <rPh sb="6" eb="7">
      <t>ガツ</t>
    </rPh>
    <rPh sb="9" eb="11">
      <t>トウゲツ</t>
    </rPh>
    <rPh sb="22" eb="25">
      <t>タイショウシャ</t>
    </rPh>
    <rPh sb="30" eb="32">
      <t>コヨウ</t>
    </rPh>
    <rPh sb="32" eb="34">
      <t>カイシ</t>
    </rPh>
    <rPh sb="34" eb="35">
      <t>ビ</t>
    </rPh>
    <rPh sb="35" eb="36">
      <t>ジュン</t>
    </rPh>
    <phoneticPr fontId="2"/>
  </si>
  <si>
    <t>令和３年度</t>
    <rPh sb="0" eb="2">
      <t>レイワ</t>
    </rPh>
    <rPh sb="3" eb="5">
      <t>ネンド</t>
    </rPh>
    <phoneticPr fontId="2"/>
  </si>
  <si>
    <t>令和３年度 ５月から</t>
    <rPh sb="0" eb="2">
      <t>レイワ</t>
    </rPh>
    <rPh sb="3" eb="5">
      <t>ネンド</t>
    </rPh>
    <rPh sb="7" eb="8">
      <t>ガツ</t>
    </rPh>
    <phoneticPr fontId="2"/>
  </si>
  <si>
    <t>※令和３年５月から当月までに雇用したすべての対象者について、雇用開始日順に記載すること。</t>
    <rPh sb="1" eb="3">
      <t>レイワ</t>
    </rPh>
    <rPh sb="6" eb="7">
      <t>ガツ</t>
    </rPh>
    <rPh sb="9" eb="11">
      <t>トウゲツ</t>
    </rPh>
    <rPh sb="22" eb="25">
      <t>タイショウシャ</t>
    </rPh>
    <rPh sb="30" eb="32">
      <t>コヨウ</t>
    </rPh>
    <rPh sb="32" eb="34">
      <t>カイシ</t>
    </rPh>
    <rPh sb="34" eb="35">
      <t>ビ</t>
    </rPh>
    <rPh sb="35" eb="36">
      <t>ジュン</t>
    </rPh>
    <phoneticPr fontId="2"/>
  </si>
  <si>
    <t>A　職場体験事業</t>
    <rPh sb="2" eb="8">
      <t>ショクバタイケンジギョウ</t>
    </rPh>
    <phoneticPr fontId="2"/>
  </si>
  <si>
    <t>B　介護職員資格取得支援事業</t>
    <rPh sb="2" eb="14">
      <t>カイゴショクインシカクシュトクシエンジギョウ</t>
    </rPh>
    <phoneticPr fontId="2"/>
  </si>
  <si>
    <t>○</t>
  </si>
  <si>
    <r>
      <t>対象者が介護職員就業促進事業での雇用開始前に、人材センターで実施している右記の事業を利用している場合は</t>
    </r>
    <r>
      <rPr>
        <sz val="11"/>
        <color rgb="FFFF0000"/>
        <rFont val="ＭＳ Ｐゴシック"/>
        <family val="3"/>
        <charset val="128"/>
      </rPr>
      <t>選択</t>
    </r>
    <r>
      <rPr>
        <sz val="11"/>
        <rFont val="ＭＳ Ｐゴシック"/>
        <family val="3"/>
        <charset val="128"/>
      </rPr>
      <t>（※対象者本人にご確認ください）</t>
    </r>
    <rPh sb="0" eb="2">
      <t>タイショウ</t>
    </rPh>
    <rPh sb="2" eb="3">
      <t>シャ</t>
    </rPh>
    <rPh sb="4" eb="14">
      <t>カイゴショクインシュウギョウソクシンジギョウ</t>
    </rPh>
    <rPh sb="16" eb="18">
      <t>コヨウ</t>
    </rPh>
    <rPh sb="18" eb="20">
      <t>カイシ</t>
    </rPh>
    <rPh sb="20" eb="21">
      <t>マエ</t>
    </rPh>
    <rPh sb="23" eb="25">
      <t>ジンザイ</t>
    </rPh>
    <rPh sb="30" eb="32">
      <t>ジッシ</t>
    </rPh>
    <rPh sb="36" eb="38">
      <t>ウキ</t>
    </rPh>
    <rPh sb="39" eb="41">
      <t>ジギョウ</t>
    </rPh>
    <rPh sb="42" eb="44">
      <t>リヨウ</t>
    </rPh>
    <rPh sb="48" eb="50">
      <t>バアイ</t>
    </rPh>
    <rPh sb="51" eb="53">
      <t>センタク</t>
    </rPh>
    <rPh sb="55" eb="57">
      <t>タイショウ</t>
    </rPh>
    <rPh sb="57" eb="58">
      <t>シャ</t>
    </rPh>
    <rPh sb="58" eb="60">
      <t>ホンニン</t>
    </rPh>
    <rPh sb="62" eb="64">
      <t>カクニン</t>
    </rPh>
    <phoneticPr fontId="2"/>
  </si>
  <si>
    <r>
      <t>社会保険にすべて加入している場合</t>
    </r>
    <r>
      <rPr>
        <sz val="11"/>
        <color rgb="FFFF0000"/>
        <rFont val="ＭＳ Ｐゴシック"/>
        <family val="3"/>
        <charset val="128"/>
      </rPr>
      <t>は選択</t>
    </r>
    <rPh sb="0" eb="2">
      <t>シャカイ</t>
    </rPh>
    <rPh sb="2" eb="4">
      <t>ホケン</t>
    </rPh>
    <rPh sb="8" eb="10">
      <t>カニュウ</t>
    </rPh>
    <rPh sb="14" eb="16">
      <t>バアイ</t>
    </rPh>
    <rPh sb="17" eb="19">
      <t>センタク</t>
    </rPh>
    <phoneticPr fontId="2"/>
  </si>
  <si>
    <t>介護職員初任者研修（無資格者）</t>
  </si>
  <si>
    <t>委託料上限額</t>
    <rPh sb="0" eb="3">
      <t>イタクリョウ</t>
    </rPh>
    <rPh sb="3" eb="6">
      <t>ジョウゲンガク</t>
    </rPh>
    <phoneticPr fontId="2"/>
  </si>
  <si>
    <t>定額</t>
    <rPh sb="0" eb="2">
      <t>テイガク</t>
    </rPh>
    <phoneticPr fontId="2"/>
  </si>
  <si>
    <t>⑤管理事務費</t>
    <rPh sb="1" eb="3">
      <t>カンリ</t>
    </rPh>
    <rPh sb="3" eb="5">
      <t>ジム</t>
    </rPh>
    <rPh sb="5" eb="6">
      <t>ヒ</t>
    </rPh>
    <phoneticPr fontId="2"/>
  </si>
  <si>
    <t>受講予定期間</t>
    <rPh sb="0" eb="2">
      <t>ジュコウ</t>
    </rPh>
    <rPh sb="2" eb="4">
      <t>ヨテイ</t>
    </rPh>
    <rPh sb="4" eb="6">
      <t>キカン</t>
    </rPh>
    <phoneticPr fontId="2"/>
  </si>
  <si>
    <t>税抜</t>
    <rPh sb="0" eb="2">
      <t>ゼイヌキ</t>
    </rPh>
    <phoneticPr fontId="2"/>
  </si>
  <si>
    <t>税込</t>
    <rPh sb="0" eb="2">
      <t>ゼイコミ</t>
    </rPh>
    <phoneticPr fontId="2"/>
  </si>
  <si>
    <r>
      <t xml:space="preserve">③研修受講費
</t>
    </r>
    <r>
      <rPr>
        <b/>
        <sz val="10"/>
        <rFont val="ＭＳ Ｐゴシック"/>
        <family val="3"/>
        <charset val="128"/>
      </rPr>
      <t xml:space="preserve">※税込額を入力
</t>
    </r>
    <r>
      <rPr>
        <sz val="8"/>
        <rFont val="ＭＳ Ｐゴシック"/>
        <family val="3"/>
        <charset val="128"/>
      </rPr>
      <t>免税事業者＝</t>
    </r>
    <r>
      <rPr>
        <u/>
        <sz val="8"/>
        <rFont val="ＭＳ Ｐゴシック"/>
        <family val="3"/>
        <charset val="128"/>
      </rPr>
      <t>税</t>
    </r>
    <r>
      <rPr>
        <b/>
        <u/>
        <sz val="8"/>
        <rFont val="ＭＳ Ｐゴシック"/>
        <family val="3"/>
        <charset val="128"/>
      </rPr>
      <t>込</t>
    </r>
    <r>
      <rPr>
        <sz val="8"/>
        <rFont val="ＭＳ Ｐゴシック"/>
        <family val="3"/>
        <charset val="128"/>
      </rPr>
      <t>額
課税事業者＝</t>
    </r>
    <r>
      <rPr>
        <u/>
        <sz val="8"/>
        <rFont val="ＭＳ Ｐゴシック"/>
        <family val="3"/>
        <charset val="128"/>
      </rPr>
      <t>税</t>
    </r>
    <r>
      <rPr>
        <b/>
        <u/>
        <sz val="8"/>
        <rFont val="ＭＳ Ｐゴシック"/>
        <family val="3"/>
        <charset val="128"/>
      </rPr>
      <t>抜</t>
    </r>
    <r>
      <rPr>
        <sz val="8"/>
        <rFont val="ＭＳ Ｐゴシック"/>
        <family val="3"/>
        <charset val="128"/>
      </rPr>
      <t>額　を反映</t>
    </r>
    <rPh sb="1" eb="3">
      <t>ケンシュウ</t>
    </rPh>
    <rPh sb="3" eb="5">
      <t>ジュコウ</t>
    </rPh>
    <rPh sb="5" eb="6">
      <t>ヒ</t>
    </rPh>
    <rPh sb="8" eb="10">
      <t>ゼイコ</t>
    </rPh>
    <rPh sb="10" eb="11">
      <t>ガク</t>
    </rPh>
    <rPh sb="12" eb="14">
      <t>ニュウリョク</t>
    </rPh>
    <rPh sb="15" eb="20">
      <t>メンゼイジギョウシャ</t>
    </rPh>
    <rPh sb="21" eb="23">
      <t>ゼイコミ</t>
    </rPh>
    <rPh sb="23" eb="24">
      <t>ガク</t>
    </rPh>
    <rPh sb="25" eb="30">
      <t>カゼイジギョウシャ</t>
    </rPh>
    <rPh sb="31" eb="34">
      <t>ゼイヌキガク</t>
    </rPh>
    <rPh sb="36" eb="38">
      <t>ハンエイ</t>
    </rPh>
    <phoneticPr fontId="2"/>
  </si>
  <si>
    <t>ヵ月</t>
    <rPh sb="1" eb="2">
      <t>ゲツ</t>
    </rPh>
    <phoneticPr fontId="2"/>
  </si>
  <si>
    <t>1500円</t>
    <rPh sb="4" eb="5">
      <t>エン</t>
    </rPh>
    <phoneticPr fontId="2"/>
  </si>
  <si>
    <t>②指導員費</t>
    <rPh sb="1" eb="4">
      <t>シドウイン</t>
    </rPh>
    <rPh sb="4" eb="5">
      <t>ヒ</t>
    </rPh>
    <phoneticPr fontId="2"/>
  </si>
  <si>
    <t>分</t>
    <rPh sb="0" eb="1">
      <t>フン</t>
    </rPh>
    <phoneticPr fontId="2"/>
  </si>
  <si>
    <t>　　　　　　　　週２０時間以上３０時間未満</t>
    <rPh sb="8" eb="9">
      <t>シュウ</t>
    </rPh>
    <rPh sb="11" eb="15">
      <t>ジカンイジョウ</t>
    </rPh>
    <rPh sb="17" eb="19">
      <t>ジカン</t>
    </rPh>
    <rPh sb="19" eb="21">
      <t>ミマン</t>
    </rPh>
    <phoneticPr fontId="2"/>
  </si>
  <si>
    <t>　　　　　　　　週３０時間以上４０時間以下</t>
    <rPh sb="8" eb="9">
      <t>シュウ</t>
    </rPh>
    <rPh sb="11" eb="15">
      <t>ジカンイジョウ</t>
    </rPh>
    <rPh sb="17" eb="19">
      <t>ジカン</t>
    </rPh>
    <rPh sb="19" eb="21">
      <t>イカ</t>
    </rPh>
    <phoneticPr fontId="2"/>
  </si>
  <si>
    <t>B　介護職員資格取得支援事業</t>
    <phoneticPr fontId="2"/>
  </si>
  <si>
    <t>A　職場体験事業</t>
    <phoneticPr fontId="2"/>
  </si>
  <si>
    <t>対象者管理番号</t>
    <rPh sb="0" eb="3">
      <t>タイショウシャ</t>
    </rPh>
    <rPh sb="3" eb="5">
      <t>カンリ</t>
    </rPh>
    <rPh sb="5" eb="7">
      <t>バンゴウ</t>
    </rPh>
    <phoneticPr fontId="2"/>
  </si>
  <si>
    <t>対象者雇用確定内容（対象者ごとの上限額の確定）</t>
    <rPh sb="0" eb="3">
      <t>タイショウシャ</t>
    </rPh>
    <rPh sb="3" eb="5">
      <t>コヨウ</t>
    </rPh>
    <rPh sb="5" eb="7">
      <t>カクテイ</t>
    </rPh>
    <rPh sb="7" eb="9">
      <t>ナイヨウ</t>
    </rPh>
    <phoneticPr fontId="2"/>
  </si>
  <si>
    <t>介護職員初任者研修（無資格）</t>
    <rPh sb="0" eb="2">
      <t>カイゴ</t>
    </rPh>
    <rPh sb="2" eb="4">
      <t>ショクイン</t>
    </rPh>
    <rPh sb="4" eb="7">
      <t>ショニンシャ</t>
    </rPh>
    <rPh sb="7" eb="9">
      <t>ケンシュウ</t>
    </rPh>
    <rPh sb="10" eb="13">
      <t>ムシカク</t>
    </rPh>
    <phoneticPr fontId="13"/>
  </si>
  <si>
    <t>生活援助従事者研修（無資格）</t>
    <rPh sb="0" eb="2">
      <t>セイカツ</t>
    </rPh>
    <rPh sb="2" eb="4">
      <t>エンジョ</t>
    </rPh>
    <rPh sb="4" eb="7">
      <t>ジュウジシャ</t>
    </rPh>
    <rPh sb="7" eb="9">
      <t>ケンシュウ</t>
    </rPh>
    <rPh sb="10" eb="13">
      <t>ムシカク</t>
    </rPh>
    <phoneticPr fontId="13"/>
  </si>
  <si>
    <t>実務者研修（有資格）</t>
    <rPh sb="0" eb="3">
      <t>ジツムシャ</t>
    </rPh>
    <rPh sb="3" eb="5">
      <t>ケンシュウ</t>
    </rPh>
    <rPh sb="6" eb="7">
      <t>ユウ</t>
    </rPh>
    <rPh sb="7" eb="9">
      <t>シカク</t>
    </rPh>
    <phoneticPr fontId="13"/>
  </si>
  <si>
    <t>対象者が介護職員就業促進事業での雇用開始前に、人材センターで実施している右記の事業を利用している場合は選択（※対象者本人にご確認ください）</t>
    <rPh sb="0" eb="2">
      <t>タイショウ</t>
    </rPh>
    <rPh sb="2" eb="3">
      <t>シャ</t>
    </rPh>
    <rPh sb="4" eb="14">
      <t>カイゴショクインシュウギョウソクシンジギョウ</t>
    </rPh>
    <rPh sb="16" eb="18">
      <t>コヨウ</t>
    </rPh>
    <rPh sb="18" eb="20">
      <t>カイシ</t>
    </rPh>
    <rPh sb="20" eb="21">
      <t>マエ</t>
    </rPh>
    <rPh sb="23" eb="25">
      <t>ジンザイ</t>
    </rPh>
    <rPh sb="30" eb="32">
      <t>ジッシ</t>
    </rPh>
    <rPh sb="36" eb="38">
      <t>ウキ</t>
    </rPh>
    <rPh sb="39" eb="41">
      <t>ジギョウ</t>
    </rPh>
    <rPh sb="42" eb="44">
      <t>リヨウ</t>
    </rPh>
    <rPh sb="48" eb="50">
      <t>バアイ</t>
    </rPh>
    <rPh sb="51" eb="53">
      <t>センタク</t>
    </rPh>
    <rPh sb="55" eb="57">
      <t>タイショウ</t>
    </rPh>
    <rPh sb="57" eb="58">
      <t>シャ</t>
    </rPh>
    <rPh sb="58" eb="60">
      <t>ホンニン</t>
    </rPh>
    <rPh sb="62" eb="64">
      <t>カクニン</t>
    </rPh>
    <phoneticPr fontId="2"/>
  </si>
  <si>
    <t>社会保険にすべて加入している場合は選択</t>
    <rPh sb="0" eb="2">
      <t>シャカイ</t>
    </rPh>
    <rPh sb="2" eb="4">
      <t>ホケン</t>
    </rPh>
    <rPh sb="8" eb="10">
      <t>カニュウ</t>
    </rPh>
    <rPh sb="14" eb="16">
      <t>バアイ</t>
    </rPh>
    <rPh sb="17" eb="19">
      <t>センタク</t>
    </rPh>
    <phoneticPr fontId="2"/>
  </si>
  <si>
    <t>※課税事業所のみ金額が反映されます。</t>
    <rPh sb="1" eb="3">
      <t>カゼイ</t>
    </rPh>
    <rPh sb="3" eb="6">
      <t>ジギョウショ</t>
    </rPh>
    <rPh sb="8" eb="10">
      <t>キンガク</t>
    </rPh>
    <rPh sb="11" eb="13">
      <t>ハンエイ</t>
    </rPh>
    <phoneticPr fontId="2"/>
  </si>
  <si>
    <t>消費税</t>
    <rPh sb="0" eb="3">
      <t>ショウヒゼイ</t>
    </rPh>
    <phoneticPr fontId="2"/>
  </si>
  <si>
    <t>令和　　　年　　月　　日</t>
    <phoneticPr fontId="2"/>
  </si>
  <si>
    <t>月に介護職員就業促進事業の対象者の雇用を開始したので、下記のとおり届け出ます。</t>
    <rPh sb="0" eb="1">
      <t>ガツ</t>
    </rPh>
    <phoneticPr fontId="2"/>
  </si>
  <si>
    <t>※事業費の50%以上を賃金が占める必要があります。50％未満の場合は賃金が50%になるよう調整を行います。</t>
    <rPh sb="1" eb="4">
      <t>ジギョウヒ</t>
    </rPh>
    <rPh sb="8" eb="10">
      <t>イジョウ</t>
    </rPh>
    <rPh sb="11" eb="13">
      <t>チンギン</t>
    </rPh>
    <rPh sb="14" eb="15">
      <t>シ</t>
    </rPh>
    <rPh sb="17" eb="19">
      <t>ヒツヨウ</t>
    </rPh>
    <rPh sb="28" eb="30">
      <t>ミマン</t>
    </rPh>
    <rPh sb="31" eb="33">
      <t>バアイ</t>
    </rPh>
    <rPh sb="34" eb="36">
      <t>チンギン</t>
    </rPh>
    <rPh sb="45" eb="47">
      <t>チョウセイ</t>
    </rPh>
    <rPh sb="48" eb="49">
      <t>オコナ</t>
    </rPh>
    <phoneticPr fontId="2"/>
  </si>
  <si>
    <r>
      <rPr>
        <sz val="11"/>
        <rFont val="ＭＳ Ｐゴシック"/>
        <family val="3"/>
        <charset val="128"/>
      </rPr>
      <t>課税事業者・免税事業者</t>
    </r>
    <r>
      <rPr>
        <b/>
        <u/>
        <sz val="11"/>
        <rFont val="ＭＳ Ｐゴシック"/>
        <family val="3"/>
        <charset val="128"/>
      </rPr>
      <t>いずれかを</t>
    </r>
    <r>
      <rPr>
        <sz val="11"/>
        <rFont val="ＭＳ Ｐゴシック"/>
        <family val="3"/>
        <charset val="128"/>
      </rPr>
      <t>選択</t>
    </r>
    <rPh sb="0" eb="2">
      <t>カゼイ</t>
    </rPh>
    <rPh sb="2" eb="5">
      <t>ジギョウシャ</t>
    </rPh>
    <rPh sb="6" eb="8">
      <t>メンゼイ</t>
    </rPh>
    <rPh sb="8" eb="11">
      <t>ジギョウシャ</t>
    </rPh>
    <rPh sb="16" eb="18">
      <t>センタク</t>
    </rPh>
    <phoneticPr fontId="2"/>
  </si>
  <si>
    <t>請求予定額</t>
    <rPh sb="0" eb="2">
      <t>セイキュウ</t>
    </rPh>
    <rPh sb="2" eb="4">
      <t>ヨテイ</t>
    </rPh>
    <rPh sb="4" eb="5">
      <t>ガク</t>
    </rPh>
    <phoneticPr fontId="2"/>
  </si>
  <si>
    <t>請求予定額（合計）</t>
    <rPh sb="0" eb="2">
      <t>セイキュウ</t>
    </rPh>
    <rPh sb="2" eb="4">
      <t>ヨテイ</t>
    </rPh>
    <rPh sb="4" eb="5">
      <t>ガク</t>
    </rPh>
    <rPh sb="6" eb="8">
      <t>ゴウケイ</t>
    </rPh>
    <phoneticPr fontId="2"/>
  </si>
  <si>
    <t>選択</t>
    <rPh sb="0" eb="2">
      <t>センタク</t>
    </rPh>
    <phoneticPr fontId="2"/>
  </si>
  <si>
    <t>課税</t>
    <rPh sb="0" eb="2">
      <t>カゼイ</t>
    </rPh>
    <phoneticPr fontId="2"/>
  </si>
  <si>
    <t>免税</t>
    <rPh sb="0" eb="2">
      <t>メンゼイ</t>
    </rPh>
    <phoneticPr fontId="2"/>
  </si>
  <si>
    <t>未選択</t>
    <rPh sb="0" eb="1">
      <t>ミ</t>
    </rPh>
    <rPh sb="1" eb="3">
      <t>センタク</t>
    </rPh>
    <phoneticPr fontId="2"/>
  </si>
  <si>
    <t>週30時間以上</t>
    <rPh sb="0" eb="1">
      <t>シュウ</t>
    </rPh>
    <rPh sb="3" eb="7">
      <t>ジカンイジョウ</t>
    </rPh>
    <phoneticPr fontId="2"/>
  </si>
  <si>
    <t>週20時間以上</t>
    <rPh sb="0" eb="1">
      <t>シュウ</t>
    </rPh>
    <rPh sb="3" eb="7">
      <t>ジカンイジョウ</t>
    </rPh>
    <phoneticPr fontId="2"/>
  </si>
  <si>
    <t>複数選択</t>
    <rPh sb="0" eb="2">
      <t>フクスウ</t>
    </rPh>
    <rPh sb="2" eb="4">
      <t>センタク</t>
    </rPh>
    <phoneticPr fontId="2"/>
  </si>
  <si>
    <t>事業経費計(A)</t>
    <rPh sb="0" eb="2">
      <t>ジギョウ</t>
    </rPh>
    <rPh sb="2" eb="4">
      <t>ケイヒ</t>
    </rPh>
    <rPh sb="4" eb="5">
      <t>ケイ</t>
    </rPh>
    <phoneticPr fontId="2"/>
  </si>
  <si>
    <t>勤務形態による委託料上限額(B)</t>
    <phoneticPr fontId="2"/>
  </si>
  <si>
    <t>事業経費計(A)と勤務形態による委託料上限額（B)のいずれか低い額</t>
    <rPh sb="0" eb="2">
      <t>ジギョウ</t>
    </rPh>
    <rPh sb="2" eb="4">
      <t>ケイヒ</t>
    </rPh>
    <rPh sb="4" eb="5">
      <t>ケイ</t>
    </rPh>
    <rPh sb="9" eb="11">
      <t>キンム</t>
    </rPh>
    <rPh sb="11" eb="13">
      <t>ケイタイ</t>
    </rPh>
    <rPh sb="16" eb="19">
      <t>イタクリョウ</t>
    </rPh>
    <rPh sb="19" eb="22">
      <t>ジョウゲンガク</t>
    </rPh>
    <rPh sb="30" eb="31">
      <t>ヒク</t>
    </rPh>
    <rPh sb="32" eb="33">
      <t>ガク</t>
    </rPh>
    <phoneticPr fontId="2"/>
  </si>
  <si>
    <t>週３０時間以上４０時間以下　1,980,000円　　週２０時間以上３０時間未満　1,200,000円</t>
    <rPh sb="23" eb="24">
      <t>エン</t>
    </rPh>
    <rPh sb="49" eb="50">
      <t>エン</t>
    </rPh>
    <phoneticPr fontId="2"/>
  </si>
  <si>
    <t>（C）</t>
    <phoneticPr fontId="2"/>
  </si>
  <si>
    <t>上記（C)に占める賃金計の額の割合</t>
    <phoneticPr fontId="2"/>
  </si>
  <si>
    <t>↓↓この金額が雇用確定状況管理書（報告様式１）や実績内訳（実績報告様式２－１）に記載する委託料上限額となります↓↓</t>
    <rPh sb="4" eb="6">
      <t>キンガク</t>
    </rPh>
    <rPh sb="7" eb="9">
      <t>コヨウ</t>
    </rPh>
    <rPh sb="9" eb="11">
      <t>カクテイ</t>
    </rPh>
    <rPh sb="11" eb="13">
      <t>ジョウキョウ</t>
    </rPh>
    <rPh sb="13" eb="15">
      <t>カンリ</t>
    </rPh>
    <rPh sb="15" eb="16">
      <t>ショ</t>
    </rPh>
    <rPh sb="17" eb="19">
      <t>ホウコク</t>
    </rPh>
    <rPh sb="19" eb="21">
      <t>ヨウシキ</t>
    </rPh>
    <rPh sb="24" eb="26">
      <t>ジッセキ</t>
    </rPh>
    <rPh sb="26" eb="28">
      <t>ウチワケ</t>
    </rPh>
    <rPh sb="29" eb="31">
      <t>ジッセキ</t>
    </rPh>
    <rPh sb="31" eb="33">
      <t>ホウコク</t>
    </rPh>
    <rPh sb="33" eb="35">
      <t>ヨウシキ</t>
    </rPh>
    <rPh sb="40" eb="42">
      <t>キサイ</t>
    </rPh>
    <rPh sb="44" eb="47">
      <t>イタクリョウ</t>
    </rPh>
    <rPh sb="47" eb="50">
      <t>ジョウゲンガク</t>
    </rPh>
    <phoneticPr fontId="2"/>
  </si>
  <si>
    <t>※事業費の50%以上を賃金が占める必要があります。50％未満の場合は賃金が50%になるよう委託料上限額で調整を行います。</t>
    <rPh sb="1" eb="4">
      <t>ジギョウヒ</t>
    </rPh>
    <rPh sb="45" eb="48">
      <t>イタクリョウ</t>
    </rPh>
    <rPh sb="48" eb="51">
      <t>ジョウゲンガク</t>
    </rPh>
    <phoneticPr fontId="2"/>
  </si>
  <si>
    <t>（内訳）</t>
    <rPh sb="1" eb="3">
      <t>ウチワケ</t>
    </rPh>
    <phoneticPr fontId="2"/>
  </si>
  <si>
    <t>賃金計(再掲）</t>
    <rPh sb="0" eb="2">
      <t>チンギン</t>
    </rPh>
    <rPh sb="2" eb="3">
      <t>ケイ</t>
    </rPh>
    <rPh sb="4" eb="5">
      <t>サイ</t>
    </rPh>
    <phoneticPr fontId="2"/>
  </si>
  <si>
    <t>事業費（賃金が1/2となる条件を満たす）</t>
    <rPh sb="0" eb="3">
      <t>ジギョウヒ</t>
    </rPh>
    <rPh sb="4" eb="6">
      <t>チンギン</t>
    </rPh>
    <rPh sb="13" eb="15">
      <t>ジョウケン</t>
    </rPh>
    <rPh sb="16" eb="17">
      <t>ミ</t>
    </rPh>
    <phoneticPr fontId="2"/>
  </si>
  <si>
    <t>※委託料に占める賃金割合</t>
    <rPh sb="1" eb="4">
      <t>イタクリョウ</t>
    </rPh>
    <rPh sb="5" eb="6">
      <t>シ</t>
    </rPh>
    <rPh sb="8" eb="10">
      <t>チンギン</t>
    </rPh>
    <rPh sb="10" eb="12">
      <t>ワリアイ</t>
    </rPh>
    <phoneticPr fontId="2"/>
  </si>
  <si>
    <t>（参考）委託料上限額の算出方法</t>
    <rPh sb="1" eb="3">
      <t>サンコウ</t>
    </rPh>
    <rPh sb="4" eb="7">
      <t>イタクリョウ</t>
    </rPh>
    <rPh sb="7" eb="10">
      <t>ジョウゲンガク</t>
    </rPh>
    <rPh sb="11" eb="13">
      <t>サンシュツ</t>
    </rPh>
    <rPh sb="13" eb="15">
      <t>ホウホウ</t>
    </rPh>
    <phoneticPr fontId="2"/>
  </si>
  <si>
    <t>１）上記の「事業経費計（A)」と雇用形態による委託料上限額（週30時間以上40時間以下　1,980,000円、週20時間以上30時間未満　1,200,000円）のいずれか低い額が反映されます。
２）さらに、委託料上限額に占める賃金割合が50%以上となるように調整されます。</t>
    <rPh sb="16" eb="18">
      <t>コヨウ</t>
    </rPh>
    <rPh sb="18" eb="20">
      <t>ケイタイ</t>
    </rPh>
    <rPh sb="85" eb="86">
      <t>ヒク</t>
    </rPh>
    <rPh sb="87" eb="88">
      <t>ガク</t>
    </rPh>
    <rPh sb="103" eb="106">
      <t>イタクリョウ</t>
    </rPh>
    <rPh sb="106" eb="109">
      <t>ジョウゲンガク</t>
    </rPh>
    <rPh sb="110" eb="111">
      <t>シ</t>
    </rPh>
    <rPh sb="113" eb="115">
      <t>チンギン</t>
    </rPh>
    <rPh sb="115" eb="117">
      <t>ワリアイ</t>
    </rPh>
    <rPh sb="121" eb="123">
      <t>イジョウ</t>
    </rPh>
    <rPh sb="129" eb="131">
      <t>チョウセイ</t>
    </rPh>
    <phoneticPr fontId="2"/>
  </si>
  <si>
    <r>
      <t xml:space="preserve">勤務形態
</t>
    </r>
    <r>
      <rPr>
        <b/>
        <sz val="9"/>
        <rFont val="ＭＳ Ｐゴシック"/>
        <family val="3"/>
        <charset val="128"/>
        <scheme val="minor"/>
      </rPr>
      <t>※いずれか選択</t>
    </r>
    <rPh sb="0" eb="4">
      <t>キンムケイタイ</t>
    </rPh>
    <rPh sb="10" eb="12">
      <t>センタク</t>
    </rPh>
    <phoneticPr fontId="2"/>
  </si>
  <si>
    <t>（参考）請求予定額</t>
    <rPh sb="1" eb="3">
      <t>サンコウ</t>
    </rPh>
    <rPh sb="4" eb="6">
      <t>セイキュウ</t>
    </rPh>
    <rPh sb="6" eb="8">
      <t>ヨテイ</t>
    </rPh>
    <rPh sb="8" eb="9">
      <t>ガク</t>
    </rPh>
    <phoneticPr fontId="2"/>
  </si>
  <si>
    <r>
      <t xml:space="preserve">④求人広告費
</t>
    </r>
    <r>
      <rPr>
        <b/>
        <sz val="10"/>
        <rFont val="ＭＳ Ｐゴシック"/>
        <family val="3"/>
        <charset val="128"/>
      </rPr>
      <t>※税込額を入力</t>
    </r>
    <r>
      <rPr>
        <sz val="11"/>
        <rFont val="ＭＳ Ｐゴシック"/>
        <family val="3"/>
        <charset val="128"/>
      </rPr>
      <t xml:space="preserve">
</t>
    </r>
    <r>
      <rPr>
        <sz val="8"/>
        <rFont val="ＭＳ Ｐゴシック"/>
        <family val="3"/>
        <charset val="128"/>
      </rPr>
      <t>免税事業者＝</t>
    </r>
    <r>
      <rPr>
        <u/>
        <sz val="8"/>
        <rFont val="ＭＳ Ｐゴシック"/>
        <family val="3"/>
        <charset val="128"/>
      </rPr>
      <t>税込額</t>
    </r>
    <r>
      <rPr>
        <sz val="8"/>
        <rFont val="ＭＳ Ｐゴシック"/>
        <family val="3"/>
        <charset val="128"/>
      </rPr>
      <t xml:space="preserve">
課税事業者＝</t>
    </r>
    <r>
      <rPr>
        <u/>
        <sz val="8"/>
        <rFont val="ＭＳ Ｐゴシック"/>
        <family val="3"/>
        <charset val="128"/>
      </rPr>
      <t>税抜額</t>
    </r>
    <r>
      <rPr>
        <sz val="8"/>
        <rFont val="ＭＳ Ｐゴシック"/>
        <family val="3"/>
        <charset val="128"/>
      </rPr>
      <t>　を反映</t>
    </r>
    <rPh sb="1" eb="3">
      <t>キュウジン</t>
    </rPh>
    <rPh sb="3" eb="5">
      <t>コウコク</t>
    </rPh>
    <rPh sb="5" eb="6">
      <t>ヒ</t>
    </rPh>
    <phoneticPr fontId="2"/>
  </si>
  <si>
    <t>　</t>
    <phoneticPr fontId="2"/>
  </si>
  <si>
    <t>月に雇用終了した下記の者につき、介護職員就業促進事業に係る雇用実績内訳を報告します。</t>
    <rPh sb="0" eb="1">
      <t>ガツ</t>
    </rPh>
    <phoneticPr fontId="2"/>
  </si>
  <si>
    <t>対象者雇用実績内容</t>
    <rPh sb="0" eb="3">
      <t>タイショウシャ</t>
    </rPh>
    <rPh sb="3" eb="5">
      <t>コヨウ</t>
    </rPh>
    <rPh sb="5" eb="7">
      <t>ジッセキ</t>
    </rPh>
    <rPh sb="7" eb="9">
      <t>ナイヨウ</t>
    </rPh>
    <phoneticPr fontId="2"/>
  </si>
  <si>
    <t>資格取得（○・×）</t>
    <phoneticPr fontId="2"/>
  </si>
  <si>
    <t>契約終了後の継続雇用（○・×）</t>
    <phoneticPr fontId="2"/>
  </si>
  <si>
    <t>受講期間</t>
    <rPh sb="0" eb="2">
      <t>ジュコウ</t>
    </rPh>
    <rPh sb="2" eb="4">
      <t>キカン</t>
    </rPh>
    <phoneticPr fontId="2"/>
  </si>
  <si>
    <t>※賃金が事業費の50％未満の場合は賃金が50%になるよう調整を行います。</t>
    <rPh sb="1" eb="3">
      <t>チンギン</t>
    </rPh>
    <rPh sb="4" eb="7">
      <t>ジギョウヒ</t>
    </rPh>
    <phoneticPr fontId="2"/>
  </si>
  <si>
    <t>請求額</t>
    <rPh sb="0" eb="2">
      <t>セイキュウ</t>
    </rPh>
    <rPh sb="2" eb="3">
      <t>ガク</t>
    </rPh>
    <phoneticPr fontId="2"/>
  </si>
  <si>
    <t>★</t>
    <phoneticPr fontId="2"/>
  </si>
  <si>
    <t>事業経費計と勤務形態による委託料上限額のいずれか低い額</t>
    <rPh sb="0" eb="2">
      <t>ジギョウ</t>
    </rPh>
    <rPh sb="2" eb="4">
      <t>ケイヒ</t>
    </rPh>
    <rPh sb="4" eb="5">
      <t>ケイ</t>
    </rPh>
    <rPh sb="6" eb="8">
      <t>キンム</t>
    </rPh>
    <rPh sb="8" eb="10">
      <t>ケイタイ</t>
    </rPh>
    <rPh sb="13" eb="16">
      <t>イタクリョウ</t>
    </rPh>
    <rPh sb="16" eb="19">
      <t>ジョウゲンガク</t>
    </rPh>
    <rPh sb="24" eb="25">
      <t>ヒク</t>
    </rPh>
    <rPh sb="26" eb="27">
      <t>ガク</t>
    </rPh>
    <phoneticPr fontId="2"/>
  </si>
  <si>
    <t>上記★に占める賃金計の額の割合</t>
    <phoneticPr fontId="2"/>
  </si>
  <si>
    <t>※事業費の50%以上を賃金が占める必要があります。50％未満の場合は賃金が50%になるよう請求額で調整を行います。</t>
    <rPh sb="1" eb="4">
      <t>ジギョウヒ</t>
    </rPh>
    <rPh sb="45" eb="47">
      <t>セイキュウ</t>
    </rPh>
    <rPh sb="47" eb="48">
      <t>ガク</t>
    </rPh>
    <phoneticPr fontId="2"/>
  </si>
  <si>
    <t>※請求額は、下記「請求額算出の条件」が満たされる金額が反映されます。</t>
    <rPh sb="1" eb="3">
      <t>セイキュウ</t>
    </rPh>
    <rPh sb="3" eb="4">
      <t>ガク</t>
    </rPh>
    <rPh sb="6" eb="8">
      <t>カキ</t>
    </rPh>
    <rPh sb="19" eb="20">
      <t>ミ</t>
    </rPh>
    <rPh sb="24" eb="26">
      <t>キンガク</t>
    </rPh>
    <rPh sb="27" eb="29">
      <t>ハンエイ</t>
    </rPh>
    <phoneticPr fontId="2"/>
  </si>
  <si>
    <t>上記に占める賃金計の額の割合</t>
    <phoneticPr fontId="2"/>
  </si>
  <si>
    <t>※事業費の50%以上を賃金が占める必要があります。50％未満の場合は賃金が50%になるよう調整を行います。</t>
    <rPh sb="1" eb="4">
      <t>ジギョウヒ</t>
    </rPh>
    <phoneticPr fontId="2"/>
  </si>
  <si>
    <t>※課税事業者のみ金額が反映されます。</t>
    <rPh sb="1" eb="3">
      <t>カゼイ</t>
    </rPh>
    <rPh sb="3" eb="6">
      <t>ジギョウシャ</t>
    </rPh>
    <rPh sb="8" eb="10">
      <t>キンガク</t>
    </rPh>
    <rPh sb="11" eb="13">
      <t>ハンエイ</t>
    </rPh>
    <phoneticPr fontId="2"/>
  </si>
  <si>
    <r>
      <t>請求額（</t>
    </r>
    <r>
      <rPr>
        <b/>
        <sz val="11"/>
        <rFont val="ＭＳ Ｐゴシック"/>
        <family val="3"/>
        <charset val="128"/>
        <scheme val="minor"/>
      </rPr>
      <t>合計</t>
    </r>
    <r>
      <rPr>
        <sz val="11"/>
        <rFont val="ＭＳ Ｐゴシック"/>
        <family val="3"/>
        <charset val="128"/>
        <scheme val="minor"/>
      </rPr>
      <t>）</t>
    </r>
    <rPh sb="0" eb="2">
      <t>セイキュウ</t>
    </rPh>
    <rPh sb="2" eb="3">
      <t>ガク</t>
    </rPh>
    <rPh sb="4" eb="6">
      <t>ゴウケイ</t>
    </rPh>
    <phoneticPr fontId="2"/>
  </si>
  <si>
    <t>請求額算出の条件</t>
    <rPh sb="0" eb="2">
      <t>セイキュウ</t>
    </rPh>
    <rPh sb="2" eb="3">
      <t>ガク</t>
    </rPh>
    <rPh sb="3" eb="5">
      <t>サンシュツ</t>
    </rPh>
    <rPh sb="6" eb="8">
      <t>ジョウケン</t>
    </rPh>
    <phoneticPr fontId="2"/>
  </si>
  <si>
    <t>＜精算根拠資料１＞</t>
    <rPh sb="1" eb="3">
      <t>セイサン</t>
    </rPh>
    <rPh sb="3" eb="5">
      <t>コンキョ</t>
    </rPh>
    <rPh sb="5" eb="7">
      <t>シリョウ</t>
    </rPh>
    <phoneticPr fontId="2"/>
  </si>
  <si>
    <t>※指導員費について</t>
    <rPh sb="1" eb="4">
      <t>シドウイン</t>
    </rPh>
    <rPh sb="4" eb="5">
      <t>ヒ</t>
    </rPh>
    <phoneticPr fontId="2"/>
  </si>
  <si>
    <t>指導時間数　計</t>
    <rPh sb="0" eb="2">
      <t>シドウ</t>
    </rPh>
    <rPh sb="2" eb="5">
      <t>ジカンスウ</t>
    </rPh>
    <rPh sb="6" eb="7">
      <t>ケイ</t>
    </rPh>
    <phoneticPr fontId="2"/>
  </si>
  <si>
    <r>
      <rPr>
        <sz val="11"/>
        <color theme="1"/>
        <rFont val="ＭＳ Ｐゴシック"/>
        <family val="3"/>
        <charset val="128"/>
      </rPr>
      <t>対象者の</t>
    </r>
    <r>
      <rPr>
        <sz val="11"/>
        <rFont val="ＭＳ Ｐゴシック"/>
        <family val="3"/>
        <charset val="128"/>
      </rPr>
      <t>勤務時間数</t>
    </r>
    <rPh sb="0" eb="3">
      <t>タイショウシャ</t>
    </rPh>
    <rPh sb="4" eb="6">
      <t>キンム</t>
    </rPh>
    <rPh sb="6" eb="8">
      <t>ジカン</t>
    </rPh>
    <rPh sb="8" eb="9">
      <t>スウ</t>
    </rPh>
    <phoneticPr fontId="2"/>
  </si>
  <si>
    <t>＜精算根拠資料２＞</t>
    <rPh sb="1" eb="3">
      <t>セイサン</t>
    </rPh>
    <rPh sb="3" eb="5">
      <t>コンキョ</t>
    </rPh>
    <rPh sb="5" eb="7">
      <t>シリョウ</t>
    </rPh>
    <phoneticPr fontId="2"/>
  </si>
  <si>
    <t>※求人広告費について</t>
    <rPh sb="1" eb="3">
      <t>キュウジン</t>
    </rPh>
    <rPh sb="3" eb="5">
      <t>コウコク</t>
    </rPh>
    <rPh sb="5" eb="6">
      <t>ヒ</t>
    </rPh>
    <phoneticPr fontId="2"/>
  </si>
  <si>
    <t>求人広告費　合計</t>
    <rPh sb="6" eb="7">
      <t>ゴウ</t>
    </rPh>
    <phoneticPr fontId="2"/>
  </si>
  <si>
    <t>免税事業者</t>
    <rPh sb="0" eb="2">
      <t>メンゼイ</t>
    </rPh>
    <rPh sb="2" eb="5">
      <t>ジギョウシャ</t>
    </rPh>
    <phoneticPr fontId="2"/>
  </si>
  <si>
    <t>委託料対象額（税込）</t>
    <rPh sb="0" eb="3">
      <t>イタクリョウ</t>
    </rPh>
    <rPh sb="3" eb="5">
      <t>タイショウ</t>
    </rPh>
    <rPh sb="5" eb="6">
      <t>ガク</t>
    </rPh>
    <rPh sb="7" eb="9">
      <t>ゼイコミ</t>
    </rPh>
    <phoneticPr fontId="2"/>
  </si>
  <si>
    <t>課税事業者</t>
    <rPh sb="0" eb="2">
      <t>カゼイ</t>
    </rPh>
    <rPh sb="2" eb="5">
      <t>ジギョウシャ</t>
    </rPh>
    <phoneticPr fontId="2"/>
  </si>
  <si>
    <t>委託料対象額（税抜）</t>
    <rPh sb="0" eb="3">
      <t>イタクリョウ</t>
    </rPh>
    <rPh sb="3" eb="5">
      <t>タイショウ</t>
    </rPh>
    <rPh sb="5" eb="6">
      <t>ガク</t>
    </rPh>
    <rPh sb="7" eb="9">
      <t>ゼイヌキ</t>
    </rPh>
    <phoneticPr fontId="2"/>
  </si>
  <si>
    <t>領収書番号</t>
    <rPh sb="0" eb="3">
      <t>リョウシュウショ</t>
    </rPh>
    <rPh sb="3" eb="5">
      <t>バンゴウ</t>
    </rPh>
    <phoneticPr fontId="2"/>
  </si>
  <si>
    <t>求人広告媒体名</t>
    <rPh sb="0" eb="2">
      <t>キュウジン</t>
    </rPh>
    <rPh sb="2" eb="4">
      <t>コウコク</t>
    </rPh>
    <rPh sb="4" eb="6">
      <t>バイタイ</t>
    </rPh>
    <rPh sb="6" eb="7">
      <t>メイ</t>
    </rPh>
    <phoneticPr fontId="2"/>
  </si>
  <si>
    <t>掲載・作成時期</t>
    <rPh sb="0" eb="2">
      <t>ケイサイ</t>
    </rPh>
    <rPh sb="3" eb="5">
      <t>サクセイ</t>
    </rPh>
    <rPh sb="5" eb="7">
      <t>ジキ</t>
    </rPh>
    <phoneticPr fontId="2"/>
  </si>
  <si>
    <t>支払額（税込）
※領収書金額と一致</t>
    <rPh sb="0" eb="2">
      <t>シハライ</t>
    </rPh>
    <rPh sb="2" eb="3">
      <t>ガク</t>
    </rPh>
    <rPh sb="4" eb="6">
      <t>ゼイコミ</t>
    </rPh>
    <rPh sb="9" eb="12">
      <t>リョウシュウショ</t>
    </rPh>
    <rPh sb="12" eb="14">
      <t>キンガク</t>
    </rPh>
    <rPh sb="15" eb="17">
      <t>イッチ</t>
    </rPh>
    <phoneticPr fontId="2"/>
  </si>
  <si>
    <t>他事業・
他職種との案分</t>
    <rPh sb="0" eb="1">
      <t>タ</t>
    </rPh>
    <rPh sb="1" eb="3">
      <t>ジギョウ</t>
    </rPh>
    <rPh sb="5" eb="6">
      <t>タ</t>
    </rPh>
    <rPh sb="6" eb="8">
      <t>ショクシュ</t>
    </rPh>
    <rPh sb="10" eb="12">
      <t>アンブン</t>
    </rPh>
    <phoneticPr fontId="2"/>
  </si>
  <si>
    <t>他対象者との案分</t>
    <rPh sb="0" eb="1">
      <t>タ</t>
    </rPh>
    <rPh sb="1" eb="4">
      <t>タイショウシャ</t>
    </rPh>
    <rPh sb="6" eb="8">
      <t>アンブン</t>
    </rPh>
    <phoneticPr fontId="2"/>
  </si>
  <si>
    <t>委託料対象額
（税込）</t>
    <rPh sb="0" eb="3">
      <t>イタクリョウ</t>
    </rPh>
    <rPh sb="3" eb="5">
      <t>タイショウ</t>
    </rPh>
    <rPh sb="5" eb="6">
      <t>ガク</t>
    </rPh>
    <rPh sb="8" eb="10">
      <t>ゼイコミ</t>
    </rPh>
    <phoneticPr fontId="2"/>
  </si>
  <si>
    <t>委託料対象額
（税抜）</t>
    <rPh sb="0" eb="3">
      <t>イタクリョウ</t>
    </rPh>
    <rPh sb="3" eb="5">
      <t>タイショウ</t>
    </rPh>
    <rPh sb="5" eb="6">
      <t>ガク</t>
    </rPh>
    <rPh sb="8" eb="10">
      <t>ゼイヌキ</t>
    </rPh>
    <phoneticPr fontId="2"/>
  </si>
  <si>
    <t>実績報告時の委託料シミュレーション</t>
    <rPh sb="0" eb="2">
      <t>ジッセキ</t>
    </rPh>
    <rPh sb="2" eb="4">
      <t>ホウコク</t>
    </rPh>
    <rPh sb="4" eb="5">
      <t>ジ</t>
    </rPh>
    <rPh sb="6" eb="9">
      <t>イタクリョウ</t>
    </rPh>
    <phoneticPr fontId="2"/>
  </si>
  <si>
    <t>対象者雇用確定内容</t>
    <rPh sb="0" eb="3">
      <t>タイショウシャ</t>
    </rPh>
    <rPh sb="3" eb="5">
      <t>コヨウ</t>
    </rPh>
    <rPh sb="5" eb="7">
      <t>カクテイ</t>
    </rPh>
    <rPh sb="7" eb="9">
      <t>ナイヨウ</t>
    </rPh>
    <phoneticPr fontId="2"/>
  </si>
  <si>
    <t>雇用契約内容
の確認</t>
    <rPh sb="0" eb="2">
      <t>コヨウ</t>
    </rPh>
    <rPh sb="2" eb="4">
      <t>ケイヤク</t>
    </rPh>
    <rPh sb="4" eb="6">
      <t>ナイヨウ</t>
    </rPh>
    <rPh sb="8" eb="10">
      <t>カクニン</t>
    </rPh>
    <phoneticPr fontId="2"/>
  </si>
  <si>
    <t>　①法人名</t>
    <rPh sb="2" eb="4">
      <t>ホウジン</t>
    </rPh>
    <rPh sb="4" eb="5">
      <t>メイ</t>
    </rPh>
    <phoneticPr fontId="2"/>
  </si>
  <si>
    <t>　②雇用施設等名</t>
    <rPh sb="2" eb="4">
      <t>コヨウ</t>
    </rPh>
    <rPh sb="4" eb="6">
      <t>シセツ</t>
    </rPh>
    <rPh sb="6" eb="7">
      <t>トウ</t>
    </rPh>
    <rPh sb="7" eb="8">
      <t>メイ</t>
    </rPh>
    <phoneticPr fontId="2"/>
  </si>
  <si>
    <t>　③対象者氏名</t>
    <rPh sb="2" eb="5">
      <t>タイショウシャ</t>
    </rPh>
    <rPh sb="5" eb="7">
      <t>シメイ</t>
    </rPh>
    <phoneticPr fontId="2"/>
  </si>
  <si>
    <t>　④雇用期間</t>
    <rPh sb="2" eb="4">
      <t>コヨウ</t>
    </rPh>
    <rPh sb="4" eb="6">
      <t>キカン</t>
    </rPh>
    <phoneticPr fontId="2"/>
  </si>
  <si>
    <t>　⑤勤務形態</t>
    <rPh sb="2" eb="6">
      <t>キンムケイタイ</t>
    </rPh>
    <phoneticPr fontId="2"/>
  </si>
  <si>
    <t>　⑥雇用期間中に
　　 受講する研修</t>
    <rPh sb="2" eb="4">
      <t>コヨウ</t>
    </rPh>
    <rPh sb="4" eb="7">
      <t>キカンチュウ</t>
    </rPh>
    <rPh sb="12" eb="14">
      <t>ジュコウ</t>
    </rPh>
    <rPh sb="16" eb="18">
      <t>ケンシュウ</t>
    </rPh>
    <phoneticPr fontId="2"/>
  </si>
  <si>
    <r>
      <t>　あなたは、</t>
    </r>
    <r>
      <rPr>
        <u/>
        <sz val="11"/>
        <rFont val="ＭＳ Ｐゴシック"/>
        <family val="3"/>
        <charset val="128"/>
      </rPr>
      <t>上記雇用期間の開始日時点で離職</t>
    </r>
    <r>
      <rPr>
        <sz val="11"/>
        <rFont val="ＭＳ Ｐゴシック"/>
        <family val="3"/>
        <charset val="128"/>
      </rPr>
      <t>していますか
（自営業や、他の法人でのパート・アルバイト・派遣を含めて勤務していない）</t>
    </r>
    <rPh sb="6" eb="8">
      <t>ジョウキ</t>
    </rPh>
    <rPh sb="8" eb="10">
      <t>コヨウ</t>
    </rPh>
    <rPh sb="10" eb="12">
      <t>キカン</t>
    </rPh>
    <rPh sb="13" eb="16">
      <t>カイシビ</t>
    </rPh>
    <rPh sb="16" eb="18">
      <t>ジテン</t>
    </rPh>
    <rPh sb="19" eb="21">
      <t>リショク</t>
    </rPh>
    <rPh sb="29" eb="32">
      <t>ジエイギョウ</t>
    </rPh>
    <rPh sb="34" eb="35">
      <t>タ</t>
    </rPh>
    <rPh sb="36" eb="38">
      <t>ホウジン</t>
    </rPh>
    <rPh sb="50" eb="52">
      <t>ハケン</t>
    </rPh>
    <rPh sb="53" eb="54">
      <t>フク</t>
    </rPh>
    <rPh sb="56" eb="58">
      <t>キンム</t>
    </rPh>
    <phoneticPr fontId="13"/>
  </si>
  <si>
    <t>業務に関する説明</t>
    <rPh sb="0" eb="2">
      <t>ギョウム</t>
    </rPh>
    <rPh sb="3" eb="4">
      <t>カン</t>
    </rPh>
    <rPh sb="6" eb="8">
      <t>セツメイ</t>
    </rPh>
    <phoneticPr fontId="13"/>
  </si>
  <si>
    <t>指導内容</t>
    <rPh sb="0" eb="2">
      <t>シドウ</t>
    </rPh>
    <rPh sb="2" eb="4">
      <t>ナイヨウ</t>
    </rPh>
    <phoneticPr fontId="2"/>
  </si>
  <si>
    <t>勤務時間数計</t>
    <rPh sb="0" eb="2">
      <t>キンム</t>
    </rPh>
    <rPh sb="2" eb="4">
      <t>ジカン</t>
    </rPh>
    <rPh sb="4" eb="5">
      <t>スウ</t>
    </rPh>
    <rPh sb="5" eb="6">
      <t>ケイ</t>
    </rPh>
    <phoneticPr fontId="2"/>
  </si>
  <si>
    <t>指導員
氏名</t>
    <rPh sb="0" eb="3">
      <t>シドウイン</t>
    </rPh>
    <rPh sb="4" eb="6">
      <t>シメイ</t>
    </rPh>
    <phoneticPr fontId="2"/>
  </si>
  <si>
    <t>実績報告様式　1-1</t>
    <rPh sb="0" eb="2">
      <t>ジッセキ</t>
    </rPh>
    <rPh sb="2" eb="4">
      <t>ホウコク</t>
    </rPh>
    <rPh sb="4" eb="6">
      <t>ヨウシキ</t>
    </rPh>
    <phoneticPr fontId="2"/>
  </si>
  <si>
    <t>実績報告様式　1-2</t>
    <rPh sb="0" eb="2">
      <t>ジッセキ</t>
    </rPh>
    <phoneticPr fontId="2"/>
  </si>
  <si>
    <t>実績報告様式　1-3</t>
    <rPh sb="0" eb="2">
      <t>ジッセキ</t>
    </rPh>
    <phoneticPr fontId="2"/>
  </si>
  <si>
    <t>実績報告書（対象者別内訳）</t>
    <rPh sb="0" eb="2">
      <t>ジッセキ</t>
    </rPh>
    <rPh sb="2" eb="5">
      <t>ホウコクショ</t>
    </rPh>
    <rPh sb="6" eb="9">
      <t>タイショウシャ</t>
    </rPh>
    <rPh sb="9" eb="10">
      <t>ベツ</t>
    </rPh>
    <rPh sb="10" eb="12">
      <t>ウチワケ</t>
    </rPh>
    <phoneticPr fontId="2"/>
  </si>
  <si>
    <t>（自署）　　　　　　　　　　　　　　　　　　　　　　　　　　　　　　　　　　　　　　　　　</t>
    <rPh sb="1" eb="3">
      <t>ジショ</t>
    </rPh>
    <phoneticPr fontId="13"/>
  </si>
  <si>
    <t>採用経路「その他」の内容</t>
    <rPh sb="0" eb="4">
      <t>サイヨウケイロ</t>
    </rPh>
    <rPh sb="7" eb="8">
      <t>タ</t>
    </rPh>
    <rPh sb="10" eb="12">
      <t>ナイヨウ</t>
    </rPh>
    <phoneticPr fontId="2"/>
  </si>
  <si>
    <t>委託料上限額（A)</t>
    <rPh sb="0" eb="6">
      <t>イタクリョウジョウゲンガク</t>
    </rPh>
    <phoneticPr fontId="2"/>
  </si>
  <si>
    <t>事業経費計(B)</t>
    <rPh sb="0" eb="2">
      <t>ジギョウ</t>
    </rPh>
    <rPh sb="2" eb="4">
      <t>ケイヒ</t>
    </rPh>
    <rPh sb="4" eb="5">
      <t>ケイ</t>
    </rPh>
    <phoneticPr fontId="2"/>
  </si>
  <si>
    <t>勤務形態による委託料上限額</t>
    <phoneticPr fontId="2"/>
  </si>
  <si>
    <t>１）上記の雇用形態による「委託料上限額（A）」と「事業経費計（B)」とのいずれか低い額が反映されます。
２）さらに、請求上限額（税抜）に占める賃金割合が50%以上となるように調整されます。</t>
    <rPh sb="40" eb="41">
      <t>ヒク</t>
    </rPh>
    <rPh sb="42" eb="43">
      <t>ガク</t>
    </rPh>
    <rPh sb="58" eb="60">
      <t>セイキュウ</t>
    </rPh>
    <rPh sb="60" eb="63">
      <t>ジョウゲンガク</t>
    </rPh>
    <rPh sb="64" eb="66">
      <t>ゼイヌキ</t>
    </rPh>
    <rPh sb="68" eb="69">
      <t>シ</t>
    </rPh>
    <rPh sb="71" eb="73">
      <t>チンギン</t>
    </rPh>
    <rPh sb="73" eb="75">
      <t>ワリアイ</t>
    </rPh>
    <rPh sb="79" eb="81">
      <t>イジョウ</t>
    </rPh>
    <rPh sb="87" eb="89">
      <t>チョウセイ</t>
    </rPh>
    <phoneticPr fontId="2"/>
  </si>
  <si>
    <t>※課税事業者のみ金額が反映されます。</t>
    <phoneticPr fontId="2"/>
  </si>
  <si>
    <t>請求予定額（税抜）</t>
    <rPh sb="0" eb="2">
      <t>セイキュウ</t>
    </rPh>
    <rPh sb="2" eb="4">
      <t>ヨテイ</t>
    </rPh>
    <rPh sb="4" eb="5">
      <t>ガク</t>
    </rPh>
    <rPh sb="6" eb="8">
      <t>ゼイヌキ</t>
    </rPh>
    <phoneticPr fontId="2"/>
  </si>
  <si>
    <t>※請求予定額は、下記「請求額算出の条件」が満たされる金額が反映されます。</t>
    <rPh sb="3" eb="5">
      <t>ヨテイ</t>
    </rPh>
    <phoneticPr fontId="2"/>
  </si>
  <si>
    <t>請求額算出の条件</t>
    <rPh sb="0" eb="5">
      <t>セイキュウガクサンシュツ</t>
    </rPh>
    <rPh sb="6" eb="8">
      <t>ジョウケン</t>
    </rPh>
    <phoneticPr fontId="2"/>
  </si>
  <si>
    <r>
      <t>　事業者（法人）から、</t>
    </r>
    <r>
      <rPr>
        <u/>
        <sz val="11"/>
        <rFont val="ＭＳ Ｐゴシック"/>
        <family val="3"/>
        <charset val="128"/>
        <scheme val="minor"/>
      </rPr>
      <t>上記雇用期間（④）内</t>
    </r>
    <r>
      <rPr>
        <sz val="11"/>
        <rFont val="ＭＳ Ｐゴシック"/>
        <family val="3"/>
        <charset val="128"/>
        <scheme val="minor"/>
      </rPr>
      <t>に</t>
    </r>
    <r>
      <rPr>
        <u/>
        <sz val="11"/>
        <rFont val="ＭＳ Ｐゴシック"/>
        <family val="3"/>
        <charset val="128"/>
        <scheme val="minor"/>
      </rPr>
      <t>対象の研修（⑥）を修了しなければならないこと</t>
    </r>
    <r>
      <rPr>
        <sz val="11"/>
        <rFont val="ＭＳ Ｐゴシック"/>
        <family val="3"/>
        <charset val="128"/>
        <scheme val="minor"/>
      </rPr>
      <t>について、説明を受けましたか</t>
    </r>
    <rPh sb="1" eb="4">
      <t>ジギョウシャ</t>
    </rPh>
    <rPh sb="5" eb="7">
      <t>ホウジン</t>
    </rPh>
    <rPh sb="11" eb="13">
      <t>ジョウキ</t>
    </rPh>
    <rPh sb="13" eb="15">
      <t>コヨウ</t>
    </rPh>
    <rPh sb="15" eb="17">
      <t>キカン</t>
    </rPh>
    <rPh sb="20" eb="21">
      <t>ナイ</t>
    </rPh>
    <rPh sb="22" eb="24">
      <t>タイショウ</t>
    </rPh>
    <rPh sb="25" eb="27">
      <t>ケンシュウ</t>
    </rPh>
    <rPh sb="31" eb="33">
      <t>シュウリョウ</t>
    </rPh>
    <rPh sb="49" eb="51">
      <t>セツメイ</t>
    </rPh>
    <rPh sb="52" eb="53">
      <t>ウ</t>
    </rPh>
    <phoneticPr fontId="13"/>
  </si>
  <si>
    <r>
      <t>　事業者（法人）から、</t>
    </r>
    <r>
      <rPr>
        <u/>
        <sz val="11"/>
        <rFont val="ＭＳ Ｐゴシック"/>
        <family val="3"/>
        <charset val="128"/>
      </rPr>
      <t>上記雇用期間の終了後も、双方合意があれば継続雇用が可能であること</t>
    </r>
    <r>
      <rPr>
        <sz val="11"/>
        <rFont val="ＭＳ Ｐゴシック"/>
        <family val="3"/>
        <charset val="128"/>
      </rPr>
      <t>について説明を受け、現時点で</t>
    </r>
    <r>
      <rPr>
        <u/>
        <sz val="11"/>
        <rFont val="ＭＳ Ｐゴシック"/>
        <family val="3"/>
        <charset val="128"/>
      </rPr>
      <t>上記雇用期間（④）の終了後も継続勤務する意思があります</t>
    </r>
    <r>
      <rPr>
        <sz val="11"/>
        <rFont val="ＭＳ Ｐゴシック"/>
        <family val="3"/>
        <charset val="128"/>
      </rPr>
      <t>か</t>
    </r>
    <rPh sb="1" eb="4">
      <t>ジギョウシャ</t>
    </rPh>
    <rPh sb="5" eb="7">
      <t>ホウジン</t>
    </rPh>
    <rPh sb="11" eb="13">
      <t>ジョウキ</t>
    </rPh>
    <rPh sb="13" eb="15">
      <t>コヨウ</t>
    </rPh>
    <rPh sb="15" eb="17">
      <t>キカン</t>
    </rPh>
    <rPh sb="18" eb="21">
      <t>シュウリョウゴ</t>
    </rPh>
    <rPh sb="23" eb="25">
      <t>ソウホウ</t>
    </rPh>
    <rPh sb="25" eb="27">
      <t>ゴウイ</t>
    </rPh>
    <rPh sb="31" eb="33">
      <t>ケイゾク</t>
    </rPh>
    <rPh sb="33" eb="35">
      <t>コヨウ</t>
    </rPh>
    <rPh sb="36" eb="38">
      <t>カノウ</t>
    </rPh>
    <rPh sb="47" eb="49">
      <t>セツメイ</t>
    </rPh>
    <rPh sb="50" eb="51">
      <t>ウ</t>
    </rPh>
    <rPh sb="53" eb="56">
      <t>ゲンジテン</t>
    </rPh>
    <rPh sb="57" eb="59">
      <t>ジョウキ</t>
    </rPh>
    <rPh sb="59" eb="61">
      <t>コヨウ</t>
    </rPh>
    <rPh sb="61" eb="63">
      <t>キカン</t>
    </rPh>
    <rPh sb="67" eb="70">
      <t>シュウリョウゴ</t>
    </rPh>
    <rPh sb="71" eb="73">
      <t>ケイゾク</t>
    </rPh>
    <rPh sb="73" eb="75">
      <t>キンム</t>
    </rPh>
    <rPh sb="77" eb="79">
      <t>イシ</t>
    </rPh>
    <phoneticPr fontId="13"/>
  </si>
  <si>
    <t>雇用開始日設定</t>
    <rPh sb="0" eb="7">
      <t>コヨウカイシビセッテイ</t>
    </rPh>
    <phoneticPr fontId="2"/>
  </si>
  <si>
    <t>雇用終了日設定</t>
    <rPh sb="0" eb="2">
      <t>コヨウ</t>
    </rPh>
    <rPh sb="2" eb="4">
      <t>シュウリョウ</t>
    </rPh>
    <rPh sb="4" eb="5">
      <t>ビ</t>
    </rPh>
    <rPh sb="5" eb="7">
      <t>セッテイ</t>
    </rPh>
    <phoneticPr fontId="2"/>
  </si>
  <si>
    <t xml:space="preserve">
=DATEDIF(D11,H11,"YM")&amp;"ヶ月"&amp;DATEDIF(D11,H11,"MD")&amp;"日"
=DATEDIF(D11,H11,"M")</t>
    <phoneticPr fontId="2"/>
  </si>
  <si>
    <t>６か月超となる日</t>
    <rPh sb="2" eb="4">
      <t>ゲツチョウ</t>
    </rPh>
    <rPh sb="7" eb="8">
      <t>ヒ</t>
    </rPh>
    <phoneticPr fontId="2"/>
  </si>
  <si>
    <t>課税事業者・免税事業者いずれかを選択</t>
    <rPh sb="0" eb="5">
      <t>カゼイジギョウシャ</t>
    </rPh>
    <rPh sb="6" eb="11">
      <t>メンゼイジギョウシャ</t>
    </rPh>
    <rPh sb="16" eb="18">
      <t>センタク</t>
    </rPh>
    <phoneticPr fontId="2"/>
  </si>
  <si>
    <t>※月別指導時間数の上限は当該月の介護労働従事時間とします</t>
    <rPh sb="1" eb="8">
      <t>ツキベツシドウジカンスウ</t>
    </rPh>
    <rPh sb="9" eb="11">
      <t>ジョウゲン</t>
    </rPh>
    <rPh sb="12" eb="15">
      <t>トウガイゲツ</t>
    </rPh>
    <rPh sb="16" eb="24">
      <t>カイゴロウドウジュウジジカン</t>
    </rPh>
    <phoneticPr fontId="2"/>
  </si>
  <si>
    <r>
      <t>　あなたは、「東京都介護職員就業促進事業」の対象者として、</t>
    </r>
    <r>
      <rPr>
        <u/>
        <sz val="11"/>
        <rFont val="ＭＳ Ｐゴシック"/>
        <family val="3"/>
        <charset val="128"/>
        <scheme val="minor"/>
      </rPr>
      <t>上記の雇用期間（④）</t>
    </r>
    <r>
      <rPr>
        <sz val="11"/>
        <rFont val="ＭＳ Ｐゴシック"/>
        <family val="3"/>
        <charset val="128"/>
        <scheme val="minor"/>
      </rPr>
      <t>で</t>
    </r>
    <r>
      <rPr>
        <u/>
        <sz val="11"/>
        <rFont val="ＭＳ Ｐゴシック"/>
        <family val="3"/>
        <charset val="128"/>
        <scheme val="minor"/>
      </rPr>
      <t>有期雇用</t>
    </r>
    <r>
      <rPr>
        <sz val="11"/>
        <rFont val="ＭＳ Ｐゴシック"/>
        <family val="3"/>
        <charset val="128"/>
        <scheme val="minor"/>
      </rPr>
      <t>契約を締結し、週２０時間以上４０時間以内の</t>
    </r>
    <r>
      <rPr>
        <u/>
        <sz val="11"/>
        <rFont val="ＭＳ Ｐゴシック"/>
        <family val="3"/>
        <charset val="128"/>
        <scheme val="minor"/>
      </rPr>
      <t>勤務時間（⑤</t>
    </r>
    <r>
      <rPr>
        <u/>
        <sz val="11"/>
        <rFont val="ＭＳ Ｐゴシック"/>
        <family val="3"/>
        <charset val="128"/>
        <scheme val="minor"/>
      </rPr>
      <t>）の中で</t>
    </r>
    <r>
      <rPr>
        <sz val="11"/>
        <rFont val="ＭＳ Ｐゴシック"/>
        <family val="3"/>
        <charset val="128"/>
        <scheme val="minor"/>
      </rPr>
      <t>、</t>
    </r>
    <r>
      <rPr>
        <u/>
        <sz val="11"/>
        <rFont val="ＭＳ Ｐゴシック"/>
        <family val="3"/>
        <charset val="128"/>
        <scheme val="minor"/>
      </rPr>
      <t>介護労働に従事しながら対象の研修（⑥）を受講する</t>
    </r>
    <r>
      <rPr>
        <sz val="11"/>
        <rFont val="ＭＳ Ｐゴシック"/>
        <family val="3"/>
        <charset val="128"/>
        <scheme val="minor"/>
      </rPr>
      <t>ことについて、説明を受けましたか。</t>
    </r>
    <rPh sb="7" eb="9">
      <t>トウキョウ</t>
    </rPh>
    <rPh sb="9" eb="10">
      <t>ト</t>
    </rPh>
    <rPh sb="10" eb="12">
      <t>カイゴ</t>
    </rPh>
    <rPh sb="12" eb="14">
      <t>ショクイン</t>
    </rPh>
    <rPh sb="14" eb="16">
      <t>シュウギョウ</t>
    </rPh>
    <rPh sb="16" eb="18">
      <t>ソクシン</t>
    </rPh>
    <rPh sb="18" eb="20">
      <t>ジギョウ</t>
    </rPh>
    <rPh sb="22" eb="25">
      <t>タイショウシャ</t>
    </rPh>
    <rPh sb="29" eb="31">
      <t>ジョウキ</t>
    </rPh>
    <rPh sb="32" eb="34">
      <t>コヨウ</t>
    </rPh>
    <rPh sb="34" eb="36">
      <t>キカン</t>
    </rPh>
    <rPh sb="40" eb="42">
      <t>ユウキ</t>
    </rPh>
    <rPh sb="42" eb="44">
      <t>コヨウ</t>
    </rPh>
    <rPh sb="44" eb="46">
      <t>ケイヤク</t>
    </rPh>
    <rPh sb="47" eb="49">
      <t>テイケツ</t>
    </rPh>
    <rPh sb="51" eb="52">
      <t>シュウ</t>
    </rPh>
    <rPh sb="54" eb="58">
      <t>ジカンイジョウ</t>
    </rPh>
    <rPh sb="60" eb="62">
      <t>ジカン</t>
    </rPh>
    <rPh sb="62" eb="64">
      <t>イナイ</t>
    </rPh>
    <rPh sb="65" eb="67">
      <t>キンム</t>
    </rPh>
    <rPh sb="67" eb="69">
      <t>ジカン</t>
    </rPh>
    <rPh sb="73" eb="74">
      <t>ナカ</t>
    </rPh>
    <rPh sb="76" eb="78">
      <t>カイゴ</t>
    </rPh>
    <rPh sb="78" eb="80">
      <t>ロウドウ</t>
    </rPh>
    <rPh sb="81" eb="83">
      <t>ジュウジ</t>
    </rPh>
    <rPh sb="87" eb="89">
      <t>タイショウ</t>
    </rPh>
    <rPh sb="90" eb="92">
      <t>ケンシュウ</t>
    </rPh>
    <rPh sb="96" eb="98">
      <t>ジュコウ</t>
    </rPh>
    <rPh sb="107" eb="109">
      <t>セツメイ</t>
    </rPh>
    <rPh sb="110" eb="111">
      <t>ウ</t>
    </rPh>
    <phoneticPr fontId="13"/>
  </si>
  <si>
    <t>受講研修設定</t>
    <rPh sb="0" eb="4">
      <t>ジュコウケンシュウ</t>
    </rPh>
    <rPh sb="4" eb="6">
      <t>セッテイ</t>
    </rPh>
    <phoneticPr fontId="2"/>
  </si>
  <si>
    <t>雇用確定届の研修</t>
    <rPh sb="0" eb="5">
      <t>コヨウカクテイトドケ</t>
    </rPh>
    <rPh sb="6" eb="8">
      <t>ケンシュウ</t>
    </rPh>
    <phoneticPr fontId="2"/>
  </si>
  <si>
    <r>
      <t xml:space="preserve">④求人広告費
</t>
    </r>
    <r>
      <rPr>
        <b/>
        <sz val="10"/>
        <rFont val="ＭＳ Ｐゴシック"/>
        <family val="3"/>
        <charset val="128"/>
      </rPr>
      <t xml:space="preserve">※1-3に入力
</t>
    </r>
    <r>
      <rPr>
        <sz val="8"/>
        <rFont val="ＭＳ Ｐゴシック"/>
        <family val="3"/>
        <charset val="128"/>
      </rPr>
      <t>免税事業者=</t>
    </r>
    <r>
      <rPr>
        <u/>
        <sz val="8"/>
        <rFont val="ＭＳ Ｐゴシック"/>
        <family val="3"/>
        <charset val="128"/>
      </rPr>
      <t>税</t>
    </r>
    <r>
      <rPr>
        <b/>
        <u/>
        <sz val="8"/>
        <rFont val="ＭＳ Ｐゴシック"/>
        <family val="3"/>
        <charset val="128"/>
      </rPr>
      <t>込</t>
    </r>
    <r>
      <rPr>
        <sz val="8"/>
        <rFont val="ＭＳ Ｐゴシック"/>
        <family val="3"/>
        <charset val="128"/>
      </rPr>
      <t>額</t>
    </r>
    <r>
      <rPr>
        <b/>
        <sz val="8"/>
        <rFont val="ＭＳ Ｐゴシック"/>
        <family val="3"/>
        <charset val="128"/>
      </rPr>
      <t xml:space="preserve">
</t>
    </r>
    <r>
      <rPr>
        <sz val="8"/>
        <rFont val="ＭＳ Ｐゴシック"/>
        <family val="3"/>
        <charset val="128"/>
      </rPr>
      <t>課税事業者＝</t>
    </r>
    <r>
      <rPr>
        <u/>
        <sz val="8"/>
        <rFont val="ＭＳ Ｐゴシック"/>
        <family val="3"/>
        <charset val="128"/>
      </rPr>
      <t>税</t>
    </r>
    <r>
      <rPr>
        <b/>
        <u/>
        <sz val="8"/>
        <rFont val="ＭＳ Ｐゴシック"/>
        <family val="3"/>
        <charset val="128"/>
      </rPr>
      <t>抜</t>
    </r>
    <r>
      <rPr>
        <sz val="8"/>
        <rFont val="ＭＳ Ｐゴシック"/>
        <family val="3"/>
        <charset val="128"/>
      </rPr>
      <t>額　を反映</t>
    </r>
    <rPh sb="1" eb="3">
      <t>キュウジン</t>
    </rPh>
    <rPh sb="3" eb="5">
      <t>コウコク</t>
    </rPh>
    <rPh sb="5" eb="6">
      <t>ヒ</t>
    </rPh>
    <rPh sb="25" eb="30">
      <t>カゼイジギョウシャ</t>
    </rPh>
    <rPh sb="31" eb="34">
      <t>ゼイヌキガク</t>
    </rPh>
    <rPh sb="36" eb="38">
      <t>ハンエイ</t>
    </rPh>
    <phoneticPr fontId="2"/>
  </si>
  <si>
    <t>１）雇用確定届で確定した委託料上限額の範囲内（「委託料上限額」よりも実績額の方が低い場合は実績額）
２）さらに、請求額（税抜）に占める賃金割合が50%以上となるように調整されます。</t>
    <rPh sb="2" eb="4">
      <t>コヨウ</t>
    </rPh>
    <rPh sb="4" eb="6">
      <t>カクテイ</t>
    </rPh>
    <rPh sb="6" eb="7">
      <t>トドケ</t>
    </rPh>
    <rPh sb="8" eb="10">
      <t>カクテイ</t>
    </rPh>
    <rPh sb="12" eb="15">
      <t>イタクリョウ</t>
    </rPh>
    <rPh sb="15" eb="18">
      <t>ジョウゲンガク</t>
    </rPh>
    <rPh sb="19" eb="22">
      <t>ハンイナイ</t>
    </rPh>
    <rPh sb="24" eb="27">
      <t>イタクリョウ</t>
    </rPh>
    <rPh sb="27" eb="30">
      <t>ジョウゲンガク</t>
    </rPh>
    <rPh sb="34" eb="36">
      <t>ジッセキ</t>
    </rPh>
    <rPh sb="36" eb="37">
      <t>ガク</t>
    </rPh>
    <rPh sb="38" eb="39">
      <t>ホウ</t>
    </rPh>
    <rPh sb="40" eb="41">
      <t>ヒク</t>
    </rPh>
    <rPh sb="42" eb="44">
      <t>バアイ</t>
    </rPh>
    <rPh sb="45" eb="47">
      <t>ジッセキ</t>
    </rPh>
    <rPh sb="47" eb="48">
      <t>ガク</t>
    </rPh>
    <rPh sb="56" eb="58">
      <t>セイキュウ</t>
    </rPh>
    <rPh sb="60" eb="62">
      <t>ゼイヌ</t>
    </rPh>
    <phoneticPr fontId="2"/>
  </si>
  <si>
    <r>
      <t>介護職員初任者研修</t>
    </r>
    <r>
      <rPr>
        <sz val="8"/>
        <rFont val="ＭＳ Ｐゴシック"/>
        <family val="3"/>
        <charset val="128"/>
        <scheme val="minor"/>
      </rPr>
      <t>（無資格者）</t>
    </r>
    <rPh sb="0" eb="2">
      <t>カイゴ</t>
    </rPh>
    <rPh sb="2" eb="4">
      <t>ショクイン</t>
    </rPh>
    <rPh sb="4" eb="7">
      <t>ショニンシャ</t>
    </rPh>
    <rPh sb="7" eb="9">
      <t>ケンシュウ</t>
    </rPh>
    <rPh sb="10" eb="13">
      <t>ムシカク</t>
    </rPh>
    <rPh sb="13" eb="14">
      <t>シャ</t>
    </rPh>
    <phoneticPr fontId="13"/>
  </si>
  <si>
    <r>
      <t>生活援助従事者研修</t>
    </r>
    <r>
      <rPr>
        <sz val="8"/>
        <rFont val="ＭＳ Ｐゴシック"/>
        <family val="3"/>
        <charset val="128"/>
        <scheme val="minor"/>
      </rPr>
      <t>（無資格者）</t>
    </r>
    <rPh sb="0" eb="2">
      <t>セイカツ</t>
    </rPh>
    <rPh sb="2" eb="4">
      <t>エンジョ</t>
    </rPh>
    <rPh sb="4" eb="7">
      <t>ジュウジシャ</t>
    </rPh>
    <rPh sb="7" eb="9">
      <t>ケンシュウ</t>
    </rPh>
    <rPh sb="10" eb="13">
      <t>ムシカク</t>
    </rPh>
    <phoneticPr fontId="13"/>
  </si>
  <si>
    <r>
      <t>実務者研修</t>
    </r>
    <r>
      <rPr>
        <sz val="8"/>
        <rFont val="ＭＳ Ｐゴシック"/>
        <family val="3"/>
        <charset val="128"/>
      </rPr>
      <t>（有資格者）</t>
    </r>
    <rPh sb="0" eb="3">
      <t>ジツムシャ</t>
    </rPh>
    <rPh sb="3" eb="5">
      <t>ケンシュウ</t>
    </rPh>
    <rPh sb="6" eb="7">
      <t>ユウ</t>
    </rPh>
    <rPh sb="7" eb="9">
      <t>シカク</t>
    </rPh>
    <phoneticPr fontId="13"/>
  </si>
  <si>
    <r>
      <t>※以下、対象者本人が確認し、</t>
    </r>
    <r>
      <rPr>
        <b/>
        <u/>
        <sz val="10"/>
        <color rgb="FFFF0000"/>
        <rFont val="ＭＳ Ｐゴシック"/>
        <family val="3"/>
        <charset val="128"/>
        <scheme val="minor"/>
      </rPr>
      <t>自筆にて</t>
    </r>
    <r>
      <rPr>
        <sz val="10"/>
        <rFont val="ＭＳ Ｐゴシック"/>
        <family val="3"/>
        <charset val="128"/>
        <scheme val="minor"/>
      </rPr>
      <t>チェックマーク</t>
    </r>
    <r>
      <rPr>
        <sz val="10"/>
        <color rgb="FFFF0000"/>
        <rFont val="ＭＳ Ｐゴシック"/>
        <family val="3"/>
        <charset val="128"/>
        <scheme val="minor"/>
      </rPr>
      <t>✓</t>
    </r>
    <r>
      <rPr>
        <sz val="10"/>
        <rFont val="ＭＳ Ｐゴシック"/>
        <family val="3"/>
        <charset val="128"/>
        <scheme val="minor"/>
      </rPr>
      <t>を記入すること。</t>
    </r>
    <rPh sb="1" eb="3">
      <t>イカ</t>
    </rPh>
    <rPh sb="4" eb="7">
      <t>タイショウシャ</t>
    </rPh>
    <rPh sb="7" eb="9">
      <t>ホンニン</t>
    </rPh>
    <rPh sb="14" eb="16">
      <t>ジヒツ</t>
    </rPh>
    <rPh sb="27" eb="29">
      <t>キニュウ</t>
    </rPh>
    <phoneticPr fontId="13"/>
  </si>
  <si>
    <r>
      <t>　あなたは、これまでに一度も上記①の</t>
    </r>
    <r>
      <rPr>
        <sz val="11"/>
        <rFont val="ＭＳ Ｐゴシック"/>
        <family val="3"/>
        <charset val="128"/>
      </rPr>
      <t>法人で勤務したことはないですか
（パート・アルバイト・派遣を含めて勤務したことがない）</t>
    </r>
    <rPh sb="11" eb="13">
      <t>イチド</t>
    </rPh>
    <rPh sb="14" eb="16">
      <t>ジョウキ</t>
    </rPh>
    <rPh sb="18" eb="20">
      <t>ホウジン</t>
    </rPh>
    <rPh sb="21" eb="23">
      <t>キンム</t>
    </rPh>
    <rPh sb="45" eb="47">
      <t>ハケン</t>
    </rPh>
    <rPh sb="48" eb="49">
      <t>フク</t>
    </rPh>
    <rPh sb="51" eb="53">
      <t>キンム</t>
    </rPh>
    <phoneticPr fontId="13"/>
  </si>
  <si>
    <r>
      <t>　事業者（法人）から、上記</t>
    </r>
    <r>
      <rPr>
        <u/>
        <sz val="11"/>
        <rFont val="ＭＳ Ｐゴシック"/>
        <family val="3"/>
        <charset val="128"/>
        <scheme val="minor"/>
      </rPr>
      <t>雇用期間（④）の途中で退職した場合</t>
    </r>
    <r>
      <rPr>
        <sz val="11"/>
        <rFont val="ＭＳ Ｐゴシック"/>
        <family val="3"/>
        <charset val="128"/>
        <scheme val="minor"/>
      </rPr>
      <t>に研修受講料を負担する可能性があるかどうか、また、負担する可能性がある場合は負担のしかた（金額等）について、説明を受けましたか</t>
    </r>
    <rPh sb="1" eb="4">
      <t>ジギョウシャ</t>
    </rPh>
    <rPh sb="5" eb="7">
      <t>ホウジン</t>
    </rPh>
    <rPh sb="11" eb="13">
      <t>ジョウキ</t>
    </rPh>
    <rPh sb="13" eb="15">
      <t>コヨウ</t>
    </rPh>
    <rPh sb="15" eb="17">
      <t>キカン</t>
    </rPh>
    <rPh sb="21" eb="23">
      <t>トチュウ</t>
    </rPh>
    <rPh sb="24" eb="26">
      <t>タイショク</t>
    </rPh>
    <rPh sb="28" eb="30">
      <t>バアイ</t>
    </rPh>
    <rPh sb="31" eb="33">
      <t>ケンシュウ</t>
    </rPh>
    <rPh sb="33" eb="35">
      <t>ジュコウ</t>
    </rPh>
    <rPh sb="35" eb="36">
      <t>リョウ</t>
    </rPh>
    <rPh sb="37" eb="39">
      <t>フタン</t>
    </rPh>
    <rPh sb="41" eb="44">
      <t>カノウセイ</t>
    </rPh>
    <rPh sb="55" eb="57">
      <t>フタン</t>
    </rPh>
    <rPh sb="59" eb="62">
      <t>カノウセイ</t>
    </rPh>
    <rPh sb="65" eb="67">
      <t>バアイ</t>
    </rPh>
    <rPh sb="68" eb="70">
      <t>フタン</t>
    </rPh>
    <rPh sb="75" eb="77">
      <t>キンガク</t>
    </rPh>
    <rPh sb="77" eb="78">
      <t>トウ</t>
    </rPh>
    <rPh sb="84" eb="86">
      <t>セツメイ</t>
    </rPh>
    <rPh sb="87" eb="88">
      <t>ウ</t>
    </rPh>
    <phoneticPr fontId="13"/>
  </si>
  <si>
    <r>
      <t>　事業者（法人）から、上記雇用期間（④）中、</t>
    </r>
    <r>
      <rPr>
        <u/>
        <sz val="11"/>
        <rFont val="ＭＳ Ｐゴシック"/>
        <family val="3"/>
        <charset val="128"/>
        <scheme val="minor"/>
      </rPr>
      <t>雇用されたサービス種別の介護事業所で</t>
    </r>
    <r>
      <rPr>
        <sz val="11"/>
        <rFont val="ＭＳ Ｐゴシック"/>
        <family val="3"/>
        <charset val="128"/>
        <scheme val="minor"/>
      </rPr>
      <t>介護労働に従事しなければならないこと、また、</t>
    </r>
    <r>
      <rPr>
        <u/>
        <sz val="11"/>
        <rFont val="ＭＳ Ｐゴシック"/>
        <family val="3"/>
        <charset val="128"/>
        <scheme val="minor"/>
      </rPr>
      <t>同一法人の他事業所（他のサービス種別）と兼務しないこと</t>
    </r>
    <r>
      <rPr>
        <sz val="11"/>
        <rFont val="ＭＳ Ｐゴシック"/>
        <family val="3"/>
        <charset val="128"/>
        <scheme val="minor"/>
      </rPr>
      <t>について、説明を受けましたか</t>
    </r>
    <rPh sb="1" eb="4">
      <t>ジギョウシャ</t>
    </rPh>
    <rPh sb="5" eb="7">
      <t>ホウジン</t>
    </rPh>
    <rPh sb="11" eb="13">
      <t>ジョウキ</t>
    </rPh>
    <rPh sb="13" eb="15">
      <t>コヨウ</t>
    </rPh>
    <rPh sb="15" eb="17">
      <t>キカン</t>
    </rPh>
    <rPh sb="20" eb="21">
      <t>チュウ</t>
    </rPh>
    <rPh sb="22" eb="24">
      <t>コヨウ</t>
    </rPh>
    <rPh sb="31" eb="33">
      <t>シュベツ</t>
    </rPh>
    <rPh sb="34" eb="36">
      <t>カイゴ</t>
    </rPh>
    <rPh sb="36" eb="39">
      <t>ジギョウショ</t>
    </rPh>
    <rPh sb="40" eb="42">
      <t>カイゴ</t>
    </rPh>
    <rPh sb="42" eb="44">
      <t>ロウドウ</t>
    </rPh>
    <rPh sb="45" eb="47">
      <t>ジュウジ</t>
    </rPh>
    <rPh sb="62" eb="64">
      <t>ドウイツ</t>
    </rPh>
    <rPh sb="64" eb="66">
      <t>ホウジン</t>
    </rPh>
    <rPh sb="67" eb="71">
      <t>タジギョウショ</t>
    </rPh>
    <rPh sb="72" eb="73">
      <t>タ</t>
    </rPh>
    <rPh sb="78" eb="80">
      <t>シュベツ</t>
    </rPh>
    <rPh sb="82" eb="84">
      <t>ケンム</t>
    </rPh>
    <rPh sb="94" eb="96">
      <t>セツメイ</t>
    </rPh>
    <rPh sb="97" eb="98">
      <t>ウ</t>
    </rPh>
    <phoneticPr fontId="13"/>
  </si>
  <si>
    <t>週３０時間以上４０時間以下（委託料上限額１，９８０，０００円）</t>
    <rPh sb="0" eb="1">
      <t>シュウ</t>
    </rPh>
    <rPh sb="3" eb="7">
      <t>ジカンイジョウ</t>
    </rPh>
    <rPh sb="9" eb="11">
      <t>ジカン</t>
    </rPh>
    <rPh sb="11" eb="13">
      <t>イカ</t>
    </rPh>
    <rPh sb="14" eb="20">
      <t>イタクリョウジョウゲンガク</t>
    </rPh>
    <rPh sb="29" eb="30">
      <t>エン</t>
    </rPh>
    <phoneticPr fontId="2"/>
  </si>
  <si>
    <t>週２０時間以上３０時間未満（委託料上限額１，２００，０００円）</t>
    <rPh sb="0" eb="1">
      <t>シュウ</t>
    </rPh>
    <rPh sb="3" eb="7">
      <t>ジカンイジョウ</t>
    </rPh>
    <rPh sb="9" eb="11">
      <t>ジカン</t>
    </rPh>
    <rPh sb="11" eb="13">
      <t>ミマン</t>
    </rPh>
    <rPh sb="14" eb="20">
      <t>イタクリョウジョウゲンガク</t>
    </rPh>
    <rPh sb="29" eb="30">
      <t>エン</t>
    </rPh>
    <phoneticPr fontId="2"/>
  </si>
  <si>
    <r>
      <rPr>
        <sz val="11"/>
        <rFont val="ＭＳ Ｐゴシック"/>
        <family val="3"/>
        <charset val="128"/>
      </rPr>
      <t>雇用期間を通じて社会保険にすべて加入している場合は選択</t>
    </r>
    <rPh sb="0" eb="4">
      <t>コヨウキカン</t>
    </rPh>
    <rPh sb="5" eb="6">
      <t>ツウ</t>
    </rPh>
    <rPh sb="8" eb="10">
      <t>シャカイ</t>
    </rPh>
    <rPh sb="10" eb="12">
      <t>ホケン</t>
    </rPh>
    <rPh sb="16" eb="18">
      <t>カニュウ</t>
    </rPh>
    <rPh sb="22" eb="24">
      <t>バアイ</t>
    </rPh>
    <rPh sb="25" eb="27">
      <t>センタク</t>
    </rPh>
    <phoneticPr fontId="2"/>
  </si>
  <si>
    <t>令和　　年　　月　　日</t>
    <rPh sb="0" eb="2">
      <t>レイワ</t>
    </rPh>
    <rPh sb="4" eb="5">
      <t>ネン</t>
    </rPh>
    <rPh sb="7" eb="8">
      <t>ガツ</t>
    </rPh>
    <rPh sb="10" eb="11">
      <t>ニチ</t>
    </rPh>
    <phoneticPr fontId="2"/>
  </si>
  <si>
    <t>ＴＥＬ　　</t>
    <phoneticPr fontId="2"/>
  </si>
  <si>
    <t>―</t>
    <phoneticPr fontId="2"/>
  </si>
  <si>
    <t>～</t>
    <phoneticPr fontId="2"/>
  </si>
  <si>
    <t>＝</t>
    <phoneticPr fontId="2"/>
  </si>
  <si>
    <t>＝</t>
    <phoneticPr fontId="2"/>
  </si>
  <si>
    <t>～</t>
    <phoneticPr fontId="2"/>
  </si>
  <si>
    <t>=</t>
    <phoneticPr fontId="2"/>
  </si>
  <si>
    <t>＝</t>
    <phoneticPr fontId="2"/>
  </si>
  <si>
    <t>★</t>
    <phoneticPr fontId="2"/>
  </si>
  <si>
    <t>上記★に占める賃金計の額の割合</t>
    <phoneticPr fontId="2"/>
  </si>
  <si>
    <t>上記に占める賃金計の額の割合</t>
    <phoneticPr fontId="2"/>
  </si>
  <si>
    <t>※この金額を実績報告様式２　請求書の「※請求対象者一覧」の請求額に入力してください。</t>
    <phoneticPr fontId="2"/>
  </si>
  <si>
    <t>―</t>
    <phoneticPr fontId="2"/>
  </si>
  <si>
    <t>―</t>
    <phoneticPr fontId="2"/>
  </si>
  <si>
    <r>
      <t>うち、</t>
    </r>
    <r>
      <rPr>
        <b/>
        <u/>
        <sz val="8"/>
        <rFont val="ＭＳ Ｐゴシック"/>
        <family val="3"/>
        <charset val="128"/>
      </rPr>
      <t>現場での介護従事時間</t>
    </r>
    <r>
      <rPr>
        <sz val="8"/>
        <rFont val="ＭＳ Ｐゴシック"/>
        <family val="3"/>
        <charset val="128"/>
      </rPr>
      <t xml:space="preserve">
（初任者研修等受講以外の勤務）</t>
    </r>
    <rPh sb="3" eb="5">
      <t>ゲンバ</t>
    </rPh>
    <rPh sb="7" eb="9">
      <t>カイゴ</t>
    </rPh>
    <rPh sb="9" eb="11">
      <t>ジュウジ</t>
    </rPh>
    <rPh sb="11" eb="13">
      <t>ジカン</t>
    </rPh>
    <rPh sb="15" eb="18">
      <t>ショニンシャ</t>
    </rPh>
    <rPh sb="18" eb="20">
      <t>ケンシュウ</t>
    </rPh>
    <rPh sb="20" eb="21">
      <t>トウ</t>
    </rPh>
    <rPh sb="21" eb="23">
      <t>ジュコウ</t>
    </rPh>
    <rPh sb="23" eb="25">
      <t>イガイ</t>
    </rPh>
    <rPh sb="26" eb="28">
      <t>キンム</t>
    </rPh>
    <phoneticPr fontId="2"/>
  </si>
  <si>
    <r>
      <rPr>
        <b/>
        <u/>
        <sz val="11"/>
        <rFont val="ＭＳ Ｐゴシック"/>
        <family val="3"/>
        <charset val="128"/>
      </rPr>
      <t>現場での</t>
    </r>
    <r>
      <rPr>
        <sz val="11"/>
        <rFont val="ＭＳ Ｐゴシック"/>
        <family val="3"/>
        <charset val="128"/>
      </rPr>
      <t xml:space="preserve">月別
</t>
    </r>
    <r>
      <rPr>
        <b/>
        <u/>
        <sz val="11"/>
        <rFont val="ＭＳ Ｐゴシック"/>
        <family val="3"/>
        <charset val="128"/>
      </rPr>
      <t>指導時間数</t>
    </r>
    <rPh sb="0" eb="2">
      <t>ゲンバ</t>
    </rPh>
    <rPh sb="4" eb="6">
      <t>ツキベツ</t>
    </rPh>
    <rPh sb="7" eb="9">
      <t>シドウ</t>
    </rPh>
    <rPh sb="9" eb="11">
      <t>ジカン</t>
    </rPh>
    <rPh sb="11" eb="12">
      <t>スウ</t>
    </rPh>
    <phoneticPr fontId="2"/>
  </si>
  <si>
    <r>
      <t>うち、</t>
    </r>
    <r>
      <rPr>
        <b/>
        <u/>
        <sz val="10"/>
        <rFont val="ＭＳ Ｐゴシック"/>
        <family val="3"/>
        <charset val="128"/>
      </rPr>
      <t>初任者研修等</t>
    </r>
    <r>
      <rPr>
        <sz val="9"/>
        <rFont val="ＭＳ Ｐゴシック"/>
        <family val="3"/>
        <charset val="128"/>
      </rPr>
      <t>の</t>
    </r>
    <r>
      <rPr>
        <b/>
        <u/>
        <sz val="10"/>
        <rFont val="ＭＳ Ｐゴシック"/>
        <family val="3"/>
        <charset val="128"/>
      </rPr>
      <t>受講時間</t>
    </r>
    <r>
      <rPr>
        <sz val="9"/>
        <rFont val="ＭＳ Ｐゴシック"/>
        <family val="3"/>
        <charset val="128"/>
      </rPr>
      <t xml:space="preserve">
（移動時間含む）</t>
    </r>
    <rPh sb="3" eb="6">
      <t>ショニンシャ</t>
    </rPh>
    <rPh sb="6" eb="8">
      <t>ケンシュウ</t>
    </rPh>
    <rPh sb="8" eb="9">
      <t>トウ</t>
    </rPh>
    <rPh sb="10" eb="12">
      <t>ジュコウ</t>
    </rPh>
    <rPh sb="12" eb="14">
      <t>ジカン</t>
    </rPh>
    <rPh sb="16" eb="18">
      <t>イドウ</t>
    </rPh>
    <rPh sb="18" eb="20">
      <t>ジカン</t>
    </rPh>
    <rPh sb="20" eb="21">
      <t>フク</t>
    </rPh>
    <phoneticPr fontId="2"/>
  </si>
  <si>
    <r>
      <t>指導員別
指導時間数</t>
    </r>
    <r>
      <rPr>
        <b/>
        <u/>
        <sz val="11"/>
        <color rgb="FFFF0000"/>
        <rFont val="ＭＳ Ｐゴシック"/>
        <family val="3"/>
        <charset val="128"/>
      </rPr>
      <t xml:space="preserve">
※原則1対1での指導</t>
    </r>
    <rPh sb="0" eb="3">
      <t>シドウイン</t>
    </rPh>
    <rPh sb="3" eb="4">
      <t>ベツ</t>
    </rPh>
    <rPh sb="5" eb="7">
      <t>シドウ</t>
    </rPh>
    <rPh sb="7" eb="10">
      <t>ジカンスウ</t>
    </rPh>
    <rPh sb="12" eb="14">
      <t>ゲンソク</t>
    </rPh>
    <rPh sb="15" eb="16">
      <t>タイ</t>
    </rPh>
    <rPh sb="19" eb="21">
      <t>シドウ</t>
    </rPh>
    <phoneticPr fontId="2"/>
  </si>
  <si>
    <t>要選択箇所</t>
    <rPh sb="0" eb="1">
      <t>ヨウ</t>
    </rPh>
    <rPh sb="1" eb="3">
      <t>センタク</t>
    </rPh>
    <rPh sb="3" eb="5">
      <t>カショ</t>
    </rPh>
    <phoneticPr fontId="2"/>
  </si>
  <si>
    <t>入力不要箇所</t>
    <rPh sb="0" eb="2">
      <t>ニュウリョク</t>
    </rPh>
    <rPh sb="2" eb="4">
      <t>フヨウ</t>
    </rPh>
    <rPh sb="4" eb="6">
      <t>カショ</t>
    </rPh>
    <phoneticPr fontId="2"/>
  </si>
  <si>
    <t>要入力箇所</t>
    <rPh sb="0" eb="1">
      <t>ヨウ</t>
    </rPh>
    <rPh sb="1" eb="3">
      <t>ニュウリョク</t>
    </rPh>
    <rPh sb="3" eb="5">
      <t>カショ</t>
    </rPh>
    <phoneticPr fontId="2"/>
  </si>
  <si>
    <t>セルの説明</t>
    <rPh sb="3" eb="5">
      <t>セツメイ</t>
    </rPh>
    <phoneticPr fontId="2"/>
  </si>
  <si>
    <t>未経験者</t>
    <rPh sb="0" eb="4">
      <t>ミケイケンシャ</t>
    </rPh>
    <phoneticPr fontId="2"/>
  </si>
  <si>
    <t>経験者</t>
    <rPh sb="0" eb="3">
      <t>ケイケンシャ</t>
    </rPh>
    <phoneticPr fontId="2"/>
  </si>
  <si>
    <r>
      <t>勤務形態</t>
    </r>
    <r>
      <rPr>
        <sz val="11"/>
        <color rgb="FFFF0000"/>
        <rFont val="ＭＳ Ｐゴシック"/>
        <family val="3"/>
        <charset val="128"/>
        <scheme val="minor"/>
      </rPr>
      <t xml:space="preserve">
</t>
    </r>
    <r>
      <rPr>
        <b/>
        <sz val="10"/>
        <color rgb="FFFF0000"/>
        <rFont val="ＭＳ Ｐゴシック"/>
        <family val="3"/>
        <charset val="128"/>
        <scheme val="minor"/>
      </rPr>
      <t>※いずれか選択</t>
    </r>
    <rPh sb="0" eb="4">
      <t>キンムケイタイ</t>
    </rPh>
    <rPh sb="10" eb="12">
      <t>センタク</t>
    </rPh>
    <phoneticPr fontId="2"/>
  </si>
  <si>
    <t>雇用期間を通じて社会保険にすべて加入している場合選択</t>
    <rPh sb="0" eb="4">
      <t>コヨウキカン</t>
    </rPh>
    <rPh sb="5" eb="6">
      <t>ツウ</t>
    </rPh>
    <rPh sb="8" eb="10">
      <t>シャカイ</t>
    </rPh>
    <rPh sb="10" eb="12">
      <t>ホケン</t>
    </rPh>
    <rPh sb="16" eb="18">
      <t>カニュウ</t>
    </rPh>
    <rPh sb="22" eb="24">
      <t>バアイ</t>
    </rPh>
    <rPh sb="24" eb="26">
      <t>センタク</t>
    </rPh>
    <phoneticPr fontId="2"/>
  </si>
  <si>
    <r>
      <t xml:space="preserve">法定福利費
</t>
    </r>
    <r>
      <rPr>
        <b/>
        <sz val="9"/>
        <color rgb="FFFF0000"/>
        <rFont val="ＭＳ Ｐゴシック"/>
        <family val="3"/>
        <charset val="128"/>
      </rPr>
      <t>※社会保険加入の場合◯</t>
    </r>
    <rPh sb="0" eb="2">
      <t>ホウテイ</t>
    </rPh>
    <rPh sb="2" eb="4">
      <t>フクリ</t>
    </rPh>
    <rPh sb="4" eb="5">
      <t>ヒ</t>
    </rPh>
    <rPh sb="7" eb="11">
      <t>シャカイホケン</t>
    </rPh>
    <rPh sb="11" eb="13">
      <t>カニュウ</t>
    </rPh>
    <rPh sb="14" eb="16">
      <t>バアイ</t>
    </rPh>
    <phoneticPr fontId="2"/>
  </si>
  <si>
    <r>
      <t xml:space="preserve">雇用期間内に資格取得ができなかった理由
※資格取得（×）の場合のみ
</t>
    </r>
    <r>
      <rPr>
        <sz val="10"/>
        <color rgb="FFFF0000"/>
        <rFont val="ＭＳ Ｐゴシック"/>
        <family val="3"/>
        <charset val="128"/>
      </rPr>
      <t>➞</t>
    </r>
    <r>
      <rPr>
        <b/>
        <u/>
        <sz val="11"/>
        <color rgb="FFFF0000"/>
        <rFont val="ＭＳ Ｐゴシック"/>
        <family val="3"/>
        <charset val="128"/>
      </rPr>
      <t>原則、委託料支払い対象外です。</t>
    </r>
    <rPh sb="0" eb="5">
      <t>コヨウキカンナイ</t>
    </rPh>
    <rPh sb="6" eb="10">
      <t>シカクシュトク</t>
    </rPh>
    <rPh sb="17" eb="19">
      <t>リユウ</t>
    </rPh>
    <rPh sb="21" eb="25">
      <t>シカクシュトク</t>
    </rPh>
    <rPh sb="29" eb="31">
      <t>バアイ</t>
    </rPh>
    <rPh sb="35" eb="37">
      <t>ゲンソク</t>
    </rPh>
    <rPh sb="38" eb="40">
      <t>イタク</t>
    </rPh>
    <rPh sb="40" eb="41">
      <t>リョウ</t>
    </rPh>
    <rPh sb="41" eb="43">
      <t>シハラ</t>
    </rPh>
    <rPh sb="44" eb="47">
      <t>タイショウガイ</t>
    </rPh>
    <phoneticPr fontId="2"/>
  </si>
  <si>
    <r>
      <t>法定福利費</t>
    </r>
    <r>
      <rPr>
        <sz val="8"/>
        <color rgb="FFFF0000"/>
        <rFont val="ＭＳ Ｐゴシック"/>
        <family val="3"/>
        <charset val="128"/>
      </rPr>
      <t xml:space="preserve">
</t>
    </r>
    <r>
      <rPr>
        <b/>
        <sz val="8"/>
        <color rgb="FFFF0000"/>
        <rFont val="ＭＳ Ｐゴシック"/>
        <family val="3"/>
        <charset val="128"/>
      </rPr>
      <t>※社会保険加入の場合◯</t>
    </r>
    <rPh sb="0" eb="2">
      <t>ホウテイ</t>
    </rPh>
    <rPh sb="2" eb="4">
      <t>フクリ</t>
    </rPh>
    <rPh sb="4" eb="5">
      <t>ヒ</t>
    </rPh>
    <phoneticPr fontId="2"/>
  </si>
  <si>
    <t>週３０時間以上４０時間以下</t>
    <rPh sb="0" eb="1">
      <t>シュウ</t>
    </rPh>
    <rPh sb="3" eb="7">
      <t>ジカンイジョウ</t>
    </rPh>
    <rPh sb="9" eb="11">
      <t>ジカン</t>
    </rPh>
    <rPh sb="11" eb="13">
      <t>イカ</t>
    </rPh>
    <phoneticPr fontId="2"/>
  </si>
  <si>
    <t>週２０時間以上３０時間未満</t>
    <rPh sb="0" eb="1">
      <t>シュウ</t>
    </rPh>
    <rPh sb="3" eb="7">
      <t>ジカンイジョウ</t>
    </rPh>
    <rPh sb="9" eb="11">
      <t>ジカン</t>
    </rPh>
    <rPh sb="11" eb="13">
      <t>ミマン</t>
    </rPh>
    <phoneticPr fontId="2"/>
  </si>
  <si>
    <r>
      <t xml:space="preserve">　あなたのこれまでの「介護業務経験（※）」について、該当するものを1つ選択してください。
</t>
    </r>
    <r>
      <rPr>
        <sz val="8"/>
        <rFont val="ＭＳ Ｐゴシック"/>
        <family val="3"/>
        <charset val="128"/>
        <scheme val="minor"/>
      </rPr>
      <t>※「介護経験」とは、就労としての介護業務を指し、期間は問いません。家族介護やボランティア、介護実習は該当しません。</t>
    </r>
    <rPh sb="11" eb="13">
      <t>カイゴ</t>
    </rPh>
    <rPh sb="13" eb="15">
      <t>ギョウム</t>
    </rPh>
    <rPh sb="15" eb="17">
      <t>ケイケン</t>
    </rPh>
    <rPh sb="26" eb="28">
      <t>ガイトウ</t>
    </rPh>
    <rPh sb="35" eb="37">
      <t>センタク</t>
    </rPh>
    <phoneticPr fontId="2"/>
  </si>
  <si>
    <t>令和５年度</t>
    <phoneticPr fontId="2"/>
  </si>
  <si>
    <t>令和5年度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</si>
</sst>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quot;¥&quot;\-#,##0"/>
    <numFmt numFmtId="176" formatCode="#,##0_);[Red]\(#,##0\)"/>
    <numFmt numFmtId="177" formatCode="m&quot;月&quot;d&quot;日&quot;;@"/>
    <numFmt numFmtId="178" formatCode="#,##0&quot;円&quot;"/>
    <numFmt numFmtId="179" formatCode="0.0%"/>
    <numFmt numFmtId="180" formatCode="0&quot;円&quot;"/>
    <numFmt numFmtId="181" formatCode="[$-411]ggge&quot;年&quot;m&quot;月&quot;d&quot;日&quot;;@"/>
    <numFmt numFmtId="182" formatCode="0_ "/>
    <numFmt numFmtId="183" formatCode="yyyy/m/d;@"/>
    <numFmt numFmtId="184" formatCode="0.000%"/>
    <numFmt numFmtId="185" formatCode="[h]&quot;時間&quot;mm&quot;分&quot;"/>
    <numFmt numFmtId="186" formatCode="#"/>
    <numFmt numFmtId="187" formatCode="#,##0_ "/>
  </numFmts>
  <fonts count="9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14"/>
      <name val="ＭＳ Ｐゴシック"/>
      <family val="3"/>
      <charset val="128"/>
    </font>
    <font>
      <u/>
      <sz val="10"/>
      <name val="ＭＳ Ｐゴシック"/>
      <family val="3"/>
      <charset val="128"/>
    </font>
    <font>
      <b/>
      <u/>
      <sz val="10"/>
      <name val="ＭＳ Ｐゴシック"/>
      <family val="3"/>
      <charset val="128"/>
    </font>
    <font>
      <sz val="6"/>
      <name val="ＭＳ Ｐゴシック"/>
      <family val="3"/>
      <charset val="128"/>
    </font>
    <font>
      <u/>
      <sz val="11"/>
      <name val="ＭＳ Ｐゴシック"/>
      <family val="3"/>
      <charset val="128"/>
    </font>
    <font>
      <i/>
      <sz val="11"/>
      <name val="ＭＳ Ｐゴシック"/>
      <family val="3"/>
      <charset val="128"/>
    </font>
    <font>
      <i/>
      <sz val="11"/>
      <color indexed="8"/>
      <name val="ＭＳ Ｐゴシック"/>
      <family val="3"/>
      <charset val="128"/>
    </font>
    <font>
      <i/>
      <sz val="12"/>
      <name val="ＭＳ Ｐゴシック"/>
      <family val="3"/>
      <charset val="128"/>
    </font>
    <font>
      <i/>
      <sz val="11"/>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4"/>
      <color theme="0"/>
      <name val="ＭＳ Ｐゴシック"/>
      <family val="3"/>
      <charset val="128"/>
      <scheme val="minor"/>
    </font>
    <font>
      <sz val="14"/>
      <color theme="1"/>
      <name val="ＭＳ Ｐゴシック"/>
      <family val="3"/>
      <charset val="128"/>
      <scheme val="minor"/>
    </font>
    <font>
      <i/>
      <sz val="14"/>
      <color theme="1"/>
      <name val="ＭＳ Ｐゴシック"/>
      <family val="3"/>
      <charset val="128"/>
      <scheme val="minor"/>
    </font>
    <font>
      <b/>
      <i/>
      <sz val="14"/>
      <color theme="1"/>
      <name val="ＭＳ Ｐゴシック"/>
      <family val="3"/>
      <charset val="128"/>
      <scheme val="minor"/>
    </font>
    <font>
      <i/>
      <sz val="14"/>
      <name val="ＭＳ Ｐゴシック"/>
      <family val="3"/>
      <charset val="128"/>
      <scheme val="minor"/>
    </font>
    <font>
      <sz val="11"/>
      <color theme="0"/>
      <name val="ＭＳ Ｐゴシック"/>
      <family val="3"/>
      <charset val="128"/>
    </font>
    <font>
      <b/>
      <sz val="12"/>
      <color rgb="FFFF0000"/>
      <name val="ＭＳ Ｐゴシック"/>
      <family val="3"/>
      <charset val="128"/>
      <scheme val="minor"/>
    </font>
    <font>
      <sz val="11"/>
      <color rgb="FFFF0000"/>
      <name val="ＭＳ Ｐゴシック"/>
      <family val="3"/>
      <charset val="128"/>
    </font>
    <font>
      <sz val="12"/>
      <name val="ＭＳ Ｐゴシック"/>
      <family val="3"/>
      <charset val="128"/>
      <scheme val="minor"/>
    </font>
    <font>
      <sz val="10"/>
      <color rgb="FFFF0000"/>
      <name val="ＭＳ Ｐゴシック"/>
      <family val="3"/>
      <charset val="128"/>
    </font>
    <font>
      <sz val="11"/>
      <color theme="1"/>
      <name val="ＭＳ Ｐ明朝"/>
      <family val="1"/>
      <charset val="128"/>
    </font>
    <font>
      <sz val="9"/>
      <color theme="1"/>
      <name val="ＭＳ Ｐ明朝"/>
      <family val="1"/>
      <charset val="128"/>
    </font>
    <font>
      <b/>
      <sz val="9"/>
      <color theme="0"/>
      <name val="ＭＳ Ｐゴシック"/>
      <family val="3"/>
      <charset val="128"/>
      <scheme val="major"/>
    </font>
    <font>
      <sz val="14"/>
      <name val="ＭＳ Ｐゴシック"/>
      <family val="3"/>
      <charset val="128"/>
      <scheme val="minor"/>
    </font>
    <font>
      <i/>
      <sz val="11"/>
      <name val="ＭＳ Ｐゴシック"/>
      <family val="3"/>
      <charset val="128"/>
      <scheme val="minor"/>
    </font>
    <font>
      <i/>
      <sz val="11"/>
      <color theme="1"/>
      <name val="ＭＳ Ｐゴシック"/>
      <family val="3"/>
      <charset val="128"/>
      <scheme val="minor"/>
    </font>
    <font>
      <b/>
      <sz val="10"/>
      <color theme="0"/>
      <name val="ＭＳ Ｐゴシック"/>
      <family val="3"/>
      <charset val="128"/>
      <scheme val="major"/>
    </font>
    <font>
      <b/>
      <sz val="11"/>
      <name val="ＭＳ Ｐゴシック"/>
      <family val="3"/>
      <charset val="128"/>
      <scheme val="minor"/>
    </font>
    <font>
      <sz val="14"/>
      <color theme="1"/>
      <name val="HGS教科書体"/>
      <family val="1"/>
      <charset val="128"/>
    </font>
    <font>
      <sz val="9"/>
      <color rgb="FF000000"/>
      <name val="MS UI Gothic"/>
      <family val="3"/>
      <charset val="128"/>
    </font>
    <font>
      <b/>
      <sz val="9"/>
      <name val="ＭＳ Ｐゴシック"/>
      <family val="3"/>
      <charset val="128"/>
      <scheme val="minor"/>
    </font>
    <font>
      <b/>
      <sz val="14"/>
      <name val="ＭＳ Ｐゴシック"/>
      <family val="3"/>
      <charset val="128"/>
      <scheme val="minor"/>
    </font>
    <font>
      <b/>
      <sz val="12"/>
      <name val="ＭＳ Ｐゴシック"/>
      <family val="3"/>
      <charset val="128"/>
      <scheme val="minor"/>
    </font>
    <font>
      <b/>
      <sz val="10"/>
      <name val="ＭＳ Ｐゴシック"/>
      <family val="3"/>
      <charset val="128"/>
    </font>
    <font>
      <sz val="8"/>
      <name val="ＭＳ Ｐゴシック"/>
      <family val="3"/>
      <charset val="128"/>
    </font>
    <font>
      <u/>
      <sz val="8"/>
      <name val="ＭＳ Ｐゴシック"/>
      <family val="3"/>
      <charset val="128"/>
    </font>
    <font>
      <b/>
      <u/>
      <sz val="8"/>
      <name val="ＭＳ Ｐゴシック"/>
      <family val="3"/>
      <charset val="128"/>
    </font>
    <font>
      <sz val="11"/>
      <color theme="0"/>
      <name val="ＭＳ Ｐゴシック"/>
      <family val="3"/>
      <charset val="128"/>
      <scheme val="minor"/>
    </font>
    <font>
      <b/>
      <u/>
      <sz val="11"/>
      <name val="ＭＳ Ｐゴシック"/>
      <family val="3"/>
      <charset val="128"/>
    </font>
    <font>
      <b/>
      <sz val="9"/>
      <color indexed="81"/>
      <name val="MS P ゴシック"/>
      <family val="3"/>
      <charset val="128"/>
    </font>
    <font>
      <b/>
      <sz val="11"/>
      <name val="ＭＳ Ｐゴシック"/>
      <family val="3"/>
      <charset val="128"/>
    </font>
    <font>
      <b/>
      <sz val="10"/>
      <name val="ＭＳ Ｐゴシック"/>
      <family val="3"/>
      <charset val="128"/>
      <scheme val="minor"/>
    </font>
    <font>
      <b/>
      <sz val="16"/>
      <name val="ＭＳ Ｐゴシック"/>
      <family val="3"/>
      <charset val="128"/>
    </font>
    <font>
      <sz val="16"/>
      <name val="ＭＳ Ｐゴシック"/>
      <family val="3"/>
      <charset val="128"/>
    </font>
    <font>
      <sz val="11"/>
      <color rgb="FF9C0006"/>
      <name val="ＭＳ Ｐゴシック"/>
      <family val="2"/>
      <charset val="128"/>
      <scheme val="minor"/>
    </font>
    <font>
      <b/>
      <sz val="16"/>
      <name val="ＭＳ Ｐゴシック"/>
      <family val="3"/>
      <charset val="128"/>
      <scheme val="minor"/>
    </font>
    <font>
      <sz val="11"/>
      <name val="ＭＳ Ｐゴシック"/>
      <family val="2"/>
      <charset val="128"/>
      <scheme val="minor"/>
    </font>
    <font>
      <b/>
      <sz val="11"/>
      <color rgb="FFC00000"/>
      <name val="ＭＳ Ｐゴシック"/>
      <family val="3"/>
      <charset val="128"/>
      <scheme val="minor"/>
    </font>
    <font>
      <sz val="11"/>
      <color theme="1"/>
      <name val="ＭＳ Ｐゴシック"/>
      <family val="3"/>
      <charset val="128"/>
    </font>
    <font>
      <b/>
      <sz val="8"/>
      <name val="ＭＳ Ｐゴシック"/>
      <family val="3"/>
      <charset val="128"/>
    </font>
    <font>
      <strike/>
      <sz val="11"/>
      <name val="ＭＳ Ｐゴシック"/>
      <family val="3"/>
      <charset val="128"/>
    </font>
    <font>
      <b/>
      <i/>
      <sz val="14"/>
      <name val="ＭＳ Ｐゴシック"/>
      <family val="3"/>
      <charset val="128"/>
      <scheme val="minor"/>
    </font>
    <font>
      <b/>
      <sz val="9.5"/>
      <name val="ＭＳ Ｐゴシック"/>
      <family val="3"/>
      <charset val="128"/>
      <scheme val="minor"/>
    </font>
    <font>
      <b/>
      <sz val="12"/>
      <name val="ＭＳ Ｐゴシック"/>
      <family val="3"/>
      <charset val="128"/>
    </font>
    <font>
      <b/>
      <sz val="9"/>
      <name val="ＭＳ Ｐゴシック"/>
      <family val="3"/>
      <charset val="128"/>
    </font>
    <font>
      <b/>
      <sz val="11"/>
      <color indexed="81"/>
      <name val="ＭＳ Ｐゴシック"/>
      <family val="3"/>
      <charset val="128"/>
    </font>
    <font>
      <b/>
      <sz val="10"/>
      <color indexed="81"/>
      <name val="ＭＳ Ｐゴシック"/>
      <family val="3"/>
      <charset val="128"/>
    </font>
    <font>
      <u/>
      <sz val="1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font>
    <font>
      <sz val="11"/>
      <color rgb="FF0070C0"/>
      <name val="ＭＳ Ｐゴシック"/>
      <family val="3"/>
      <charset val="128"/>
    </font>
    <font>
      <sz val="10"/>
      <color rgb="FFFF0000"/>
      <name val="ＭＳ Ｐゴシック"/>
      <family val="3"/>
      <charset val="128"/>
      <scheme val="minor"/>
    </font>
    <font>
      <sz val="6"/>
      <color theme="0"/>
      <name val="ＭＳ Ｐゴシック"/>
      <family val="3"/>
      <charset val="128"/>
    </font>
    <font>
      <sz val="8"/>
      <color rgb="FFFF0000"/>
      <name val="ＭＳ Ｐゴシック"/>
      <family val="3"/>
      <charset val="128"/>
      <scheme val="minor"/>
    </font>
    <font>
      <sz val="8"/>
      <name val="ＭＳ Ｐゴシック"/>
      <family val="3"/>
      <charset val="128"/>
      <scheme val="minor"/>
    </font>
    <font>
      <sz val="6"/>
      <color rgb="FFFF0000"/>
      <name val="ＭＳ Ｐゴシック"/>
      <family val="3"/>
      <charset val="128"/>
    </font>
    <font>
      <b/>
      <sz val="11"/>
      <color theme="0"/>
      <name val="ＭＳ Ｐゴシック"/>
      <family val="3"/>
      <charset val="128"/>
      <scheme val="minor"/>
    </font>
    <font>
      <b/>
      <u/>
      <sz val="10"/>
      <color rgb="FFFF0000"/>
      <name val="ＭＳ Ｐゴシック"/>
      <family val="3"/>
      <charset val="128"/>
      <scheme val="minor"/>
    </font>
    <font>
      <b/>
      <u/>
      <sz val="11"/>
      <color rgb="FFFF0000"/>
      <name val="ＭＳ Ｐゴシック"/>
      <family val="3"/>
      <charset val="128"/>
    </font>
    <font>
      <b/>
      <sz val="12"/>
      <name val="HGSｺﾞｼｯｸE"/>
      <family val="3"/>
      <charset val="128"/>
    </font>
    <font>
      <sz val="12"/>
      <name val="HGSｺﾞｼｯｸE"/>
      <family val="3"/>
      <charset val="128"/>
    </font>
    <font>
      <b/>
      <sz val="10"/>
      <color rgb="FFFF0000"/>
      <name val="ＭＳ Ｐゴシック"/>
      <family val="3"/>
      <charset val="128"/>
      <scheme val="minor"/>
    </font>
    <font>
      <b/>
      <sz val="9"/>
      <color rgb="FFFF0000"/>
      <name val="ＭＳ Ｐゴシック"/>
      <family val="3"/>
      <charset val="128"/>
    </font>
    <font>
      <sz val="9"/>
      <color rgb="FFFF0000"/>
      <name val="ＭＳ Ｐゴシック"/>
      <family val="3"/>
      <charset val="128"/>
    </font>
    <font>
      <sz val="8"/>
      <color rgb="FFFF0000"/>
      <name val="ＭＳ Ｐゴシック"/>
      <family val="3"/>
      <charset val="128"/>
    </font>
    <font>
      <b/>
      <sz val="8"/>
      <color rgb="FFFF0000"/>
      <name val="ＭＳ Ｐゴシック"/>
      <family val="3"/>
      <charset val="128"/>
    </font>
  </fonts>
  <fills count="14">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70C0"/>
        <bgColor indexed="64"/>
      </patternFill>
    </fill>
    <fill>
      <patternFill patternType="solid">
        <fgColor theme="0"/>
        <bgColor indexed="64"/>
      </patternFill>
    </fill>
    <fill>
      <patternFill patternType="solid">
        <fgColor rgb="FFFFC7CE"/>
      </patternFill>
    </fill>
    <fill>
      <patternFill patternType="solid">
        <fgColor theme="0" tint="-0.34998626667073579"/>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medium">
        <color indexed="64"/>
      </right>
      <top style="thin">
        <color indexed="64"/>
      </top>
      <bottom/>
      <diagonal/>
    </border>
    <border>
      <left/>
      <right/>
      <top style="hair">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double">
        <color indexed="64"/>
      </right>
      <top/>
      <bottom/>
      <diagonal/>
    </border>
    <border>
      <left/>
      <right style="double">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58" fillId="7" borderId="0" applyNumberFormat="0" applyBorder="0" applyAlignment="0" applyProtection="0">
      <alignment vertical="center"/>
    </xf>
  </cellStyleXfs>
  <cellXfs count="1225">
    <xf numFmtId="0" fontId="0" fillId="0" borderId="0" xfId="0">
      <alignment vertical="center"/>
    </xf>
    <xf numFmtId="0" fontId="1" fillId="0" borderId="0" xfId="0" applyFont="1" applyAlignment="1">
      <alignment vertical="center"/>
    </xf>
    <xf numFmtId="0" fontId="1" fillId="0" borderId="0" xfId="0" applyFont="1" applyAlignment="1">
      <alignment horizontal="center" vertical="center"/>
    </xf>
    <xf numFmtId="0" fontId="0" fillId="0" borderId="0" xfId="0" applyFont="1" applyAlignment="1">
      <alignment horizontal="left" vertical="center"/>
    </xf>
    <xf numFmtId="0" fontId="0" fillId="0" borderId="0" xfId="0" applyFont="1" applyBorder="1" applyAlignment="1">
      <alignment vertical="center"/>
    </xf>
    <xf numFmtId="0" fontId="0" fillId="0" borderId="0" xfId="0" applyAlignment="1">
      <alignment horizontal="center" vertical="center"/>
    </xf>
    <xf numFmtId="177" fontId="0" fillId="0" borderId="0" xfId="0" applyNumberFormat="1" applyAlignment="1">
      <alignment horizontal="center" vertical="center"/>
    </xf>
    <xf numFmtId="0" fontId="0" fillId="0" borderId="0" xfId="0" applyFont="1" applyAlignment="1">
      <alignment horizontal="center" vertical="center"/>
    </xf>
    <xf numFmtId="0" fontId="0" fillId="0" borderId="0" xfId="0" applyAlignment="1">
      <alignment vertical="center"/>
    </xf>
    <xf numFmtId="0" fontId="0" fillId="0" borderId="0" xfId="0" applyBorder="1" applyAlignment="1">
      <alignment horizontal="left" vertical="center"/>
    </xf>
    <xf numFmtId="0" fontId="0" fillId="0" borderId="1" xfId="0" applyBorder="1" applyAlignment="1">
      <alignment horizontal="center" vertical="center"/>
    </xf>
    <xf numFmtId="0" fontId="21" fillId="0" borderId="0" xfId="0" applyFont="1" applyFill="1" applyBorder="1" applyAlignment="1">
      <alignment vertical="center" wrapText="1"/>
    </xf>
    <xf numFmtId="0" fontId="0" fillId="0" borderId="0" xfId="0" applyFill="1">
      <alignment vertical="center"/>
    </xf>
    <xf numFmtId="0" fontId="22"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38" fontId="28" fillId="2" borderId="1" xfId="0" applyNumberFormat="1" applyFont="1" applyFill="1" applyBorder="1">
      <alignment vertical="center"/>
    </xf>
    <xf numFmtId="177" fontId="1"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10" fillId="3" borderId="1" xfId="0" applyFont="1" applyFill="1" applyBorder="1" applyAlignment="1" applyProtection="1">
      <alignment horizontal="center" vertical="center" wrapText="1"/>
      <protection locked="0"/>
    </xf>
    <xf numFmtId="0" fontId="0" fillId="3" borderId="1" xfId="0" applyFont="1" applyFill="1" applyBorder="1" applyAlignment="1" applyProtection="1">
      <alignment horizontal="center" vertical="center"/>
      <protection locked="0"/>
    </xf>
    <xf numFmtId="0" fontId="0" fillId="0" borderId="0" xfId="0" applyProtection="1">
      <alignment vertical="center"/>
      <protection locked="0"/>
    </xf>
    <xf numFmtId="0" fontId="0" fillId="0" borderId="0" xfId="0" applyFont="1" applyBorder="1" applyAlignment="1" applyProtection="1">
      <alignment vertical="center"/>
      <protection locked="0"/>
    </xf>
    <xf numFmtId="0" fontId="0" fillId="3" borderId="7" xfId="0" applyFill="1" applyBorder="1" applyAlignment="1" applyProtection="1">
      <alignment vertical="center" wrapText="1"/>
      <protection locked="0"/>
    </xf>
    <xf numFmtId="0" fontId="0" fillId="3" borderId="7" xfId="0"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9" xfId="0" applyFill="1" applyBorder="1" applyAlignment="1" applyProtection="1">
      <alignment vertical="center" wrapText="1"/>
      <protection locked="0"/>
    </xf>
    <xf numFmtId="0" fontId="0" fillId="3" borderId="9" xfId="0" applyFill="1" applyBorder="1" applyAlignment="1" applyProtection="1">
      <alignment vertical="center"/>
      <protection locked="0"/>
    </xf>
    <xf numFmtId="0" fontId="0" fillId="3" borderId="10" xfId="0" applyFill="1" applyBorder="1" applyAlignment="1" applyProtection="1">
      <alignment vertical="center"/>
      <protection locked="0"/>
    </xf>
    <xf numFmtId="0" fontId="29" fillId="0" borderId="11" xfId="0" applyFont="1" applyFill="1" applyBorder="1" applyAlignment="1" applyProtection="1">
      <alignment horizontal="center" vertical="center"/>
      <protection locked="0"/>
    </xf>
    <xf numFmtId="0" fontId="0" fillId="0" borderId="1" xfId="0" applyBorder="1" applyAlignment="1" applyProtection="1">
      <alignment horizontal="center" vertical="center"/>
    </xf>
    <xf numFmtId="0" fontId="0" fillId="0" borderId="14" xfId="0" applyBorder="1" applyAlignment="1">
      <alignment horizontal="right" vertical="center"/>
    </xf>
    <xf numFmtId="0" fontId="21" fillId="0" borderId="0" xfId="0" applyFont="1" applyFill="1" applyBorder="1" applyAlignment="1">
      <alignment horizontal="center" vertical="center" wrapText="1"/>
    </xf>
    <xf numFmtId="0" fontId="31" fillId="0" borderId="0" xfId="0" applyFont="1" applyBorder="1" applyAlignment="1" applyProtection="1">
      <alignment horizontal="right" vertical="center"/>
      <protection locked="0"/>
    </xf>
    <xf numFmtId="0" fontId="32" fillId="0" borderId="0" xfId="0" applyFont="1" applyFill="1" applyBorder="1" applyAlignment="1" applyProtection="1">
      <alignment vertical="center" wrapText="1"/>
      <protection locked="0"/>
    </xf>
    <xf numFmtId="0" fontId="22" fillId="0" borderId="0" xfId="0" applyFont="1" applyFill="1" applyBorder="1" applyAlignment="1">
      <alignment horizontal="center" vertical="center" wrapText="1"/>
    </xf>
    <xf numFmtId="0" fontId="21" fillId="0" borderId="0" xfId="0" applyFont="1" applyBorder="1" applyAlignment="1">
      <alignment vertical="center" wrapText="1"/>
    </xf>
    <xf numFmtId="0" fontId="22" fillId="0" borderId="0" xfId="0" applyFont="1" applyFill="1" applyBorder="1" applyAlignment="1">
      <alignment vertical="center" wrapText="1"/>
    </xf>
    <xf numFmtId="177" fontId="0" fillId="0" borderId="0" xfId="0" applyNumberFormat="1" applyFont="1" applyAlignment="1" applyProtection="1">
      <alignment horizontal="center" vertical="center"/>
      <protection locked="0"/>
    </xf>
    <xf numFmtId="0" fontId="23"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3" borderId="11" xfId="0" applyFill="1" applyBorder="1" applyAlignment="1" applyProtection="1">
      <alignment horizontal="center" vertical="center"/>
      <protection locked="0"/>
    </xf>
    <xf numFmtId="0" fontId="33" fillId="0" borderId="0" xfId="0" applyFont="1" applyFill="1" applyBorder="1" applyAlignment="1">
      <alignment vertical="center"/>
    </xf>
    <xf numFmtId="0" fontId="33" fillId="0" borderId="0" xfId="0" applyFont="1" applyFill="1" applyBorder="1" applyAlignment="1">
      <alignment horizontal="left" vertical="center"/>
    </xf>
    <xf numFmtId="0" fontId="33" fillId="0" borderId="0" xfId="0" applyFont="1" applyFill="1">
      <alignment vertical="center"/>
    </xf>
    <xf numFmtId="177" fontId="0" fillId="0" borderId="0" xfId="0" applyNumberFormat="1"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3" borderId="2" xfId="0" applyFont="1" applyFill="1" applyBorder="1" applyAlignment="1" applyProtection="1">
      <alignment horizontal="center" vertical="center" wrapText="1"/>
      <protection locked="0"/>
    </xf>
    <xf numFmtId="0" fontId="0" fillId="0" borderId="0" xfId="0" applyFont="1" applyBorder="1" applyAlignment="1" applyProtection="1">
      <alignment horizontal="right" vertical="center"/>
      <protection locked="0"/>
    </xf>
    <xf numFmtId="0" fontId="0" fillId="0" borderId="0" xfId="0" applyFont="1" applyBorder="1" applyAlignment="1" applyProtection="1">
      <alignment vertical="center" wrapText="1"/>
      <protection locked="0"/>
    </xf>
    <xf numFmtId="0" fontId="31" fillId="0" borderId="0" xfId="0" applyFont="1" applyBorder="1" applyAlignment="1" applyProtection="1">
      <alignment horizontal="left" vertical="center"/>
      <protection locked="0"/>
    </xf>
    <xf numFmtId="0" fontId="10" fillId="0" borderId="0" xfId="0" applyFont="1" applyFill="1" applyBorder="1" applyAlignment="1" applyProtection="1">
      <alignment horizontal="center" vertical="center" wrapText="1"/>
      <protection locked="0"/>
    </xf>
    <xf numFmtId="0" fontId="1" fillId="0" borderId="0" xfId="3" applyFill="1" applyAlignment="1" applyProtection="1">
      <alignment horizontal="center" vertical="center"/>
      <protection locked="0"/>
    </xf>
    <xf numFmtId="0" fontId="1" fillId="0" borderId="0" xfId="3" applyFont="1" applyFill="1" applyAlignment="1" applyProtection="1">
      <alignment vertical="center"/>
      <protection locked="0"/>
    </xf>
    <xf numFmtId="177" fontId="1" fillId="0" borderId="0" xfId="3" applyNumberFormat="1" applyFont="1" applyFill="1" applyAlignment="1" applyProtection="1">
      <alignment horizontal="center" vertical="center"/>
      <protection locked="0"/>
    </xf>
    <xf numFmtId="0" fontId="4" fillId="0" borderId="0" xfId="3" applyFont="1" applyFill="1" applyAlignment="1" applyProtection="1">
      <alignment horizontal="center" vertical="center"/>
      <protection locked="0"/>
    </xf>
    <xf numFmtId="0" fontId="1" fillId="0" borderId="0" xfId="3" applyFont="1" applyFill="1" applyAlignment="1" applyProtection="1">
      <alignment horizontal="center" vertical="center"/>
      <protection locked="0"/>
    </xf>
    <xf numFmtId="0" fontId="5" fillId="0" borderId="0" xfId="3" applyFont="1" applyFill="1" applyAlignment="1" applyProtection="1">
      <alignment horizontal="right" vertical="center"/>
      <protection locked="0"/>
    </xf>
    <xf numFmtId="0" fontId="1" fillId="0" borderId="0" xfId="3" applyFont="1" applyFill="1" applyAlignment="1" applyProtection="1">
      <alignment horizontal="right" vertical="center"/>
      <protection locked="0"/>
    </xf>
    <xf numFmtId="0" fontId="1" fillId="0" borderId="0" xfId="3" applyFill="1">
      <alignment vertical="center"/>
    </xf>
    <xf numFmtId="0" fontId="1" fillId="0" borderId="0" xfId="3" applyFont="1" applyFill="1" applyAlignment="1" applyProtection="1">
      <alignment horizontal="left" vertical="center"/>
      <protection locked="0"/>
    </xf>
    <xf numFmtId="0" fontId="1" fillId="0" borderId="0" xfId="3" applyFont="1" applyFill="1" applyAlignment="1">
      <alignment horizontal="center" vertical="center"/>
    </xf>
    <xf numFmtId="3" fontId="1" fillId="0" borderId="0" xfId="3" applyNumberFormat="1" applyFill="1">
      <alignment vertical="center"/>
    </xf>
    <xf numFmtId="0" fontId="1" fillId="0" borderId="0" xfId="3" applyFont="1" applyFill="1" applyBorder="1" applyAlignment="1" applyProtection="1">
      <alignment horizontal="center" vertical="center"/>
      <protection locked="0"/>
    </xf>
    <xf numFmtId="0" fontId="1" fillId="0" borderId="0" xfId="3" applyFill="1" applyAlignment="1" applyProtection="1">
      <alignment vertical="center"/>
      <protection locked="0"/>
    </xf>
    <xf numFmtId="0" fontId="1" fillId="0" borderId="0" xfId="3" applyFill="1" applyProtection="1">
      <alignment vertical="center"/>
      <protection locked="0"/>
    </xf>
    <xf numFmtId="0" fontId="23" fillId="0" borderId="0" xfId="3" applyFont="1" applyFill="1" applyBorder="1" applyAlignment="1" applyProtection="1">
      <alignment vertical="center"/>
      <protection locked="0"/>
    </xf>
    <xf numFmtId="0" fontId="1" fillId="0" borderId="12" xfId="3" applyFill="1" applyBorder="1" applyAlignment="1" applyProtection="1">
      <alignment horizontal="center" vertical="center"/>
      <protection locked="0"/>
    </xf>
    <xf numFmtId="0" fontId="1" fillId="0" borderId="0" xfId="3" applyFont="1" applyFill="1" applyBorder="1" applyAlignment="1" applyProtection="1">
      <alignment vertical="center"/>
      <protection locked="0"/>
    </xf>
    <xf numFmtId="0" fontId="23" fillId="3" borderId="1" xfId="3" applyFont="1" applyFill="1" applyBorder="1" applyAlignment="1" applyProtection="1">
      <alignment horizontal="center" vertical="center"/>
      <protection locked="0"/>
    </xf>
    <xf numFmtId="0" fontId="23" fillId="0" borderId="0" xfId="3" applyFont="1" applyFill="1" applyBorder="1" applyAlignment="1" applyProtection="1">
      <alignment horizontal="left" vertical="center"/>
      <protection locked="0"/>
    </xf>
    <xf numFmtId="0" fontId="1" fillId="0" borderId="0" xfId="3" applyFill="1" applyBorder="1" applyAlignment="1" applyProtection="1">
      <alignment horizontal="center" vertical="center"/>
      <protection locked="0"/>
    </xf>
    <xf numFmtId="0" fontId="1" fillId="0" borderId="11" xfId="3" applyFill="1" applyBorder="1" applyAlignment="1" applyProtection="1">
      <alignment horizontal="center" vertical="center"/>
      <protection locked="0"/>
    </xf>
    <xf numFmtId="0" fontId="1" fillId="0" borderId="0" xfId="3" applyFill="1" applyBorder="1">
      <alignment vertical="center"/>
    </xf>
    <xf numFmtId="0" fontId="1" fillId="0" borderId="0" xfId="3" applyFill="1" applyBorder="1" applyAlignment="1" applyProtection="1">
      <alignment vertical="center"/>
      <protection locked="0"/>
    </xf>
    <xf numFmtId="0" fontId="1" fillId="0" borderId="0" xfId="3" applyFill="1" applyBorder="1" applyAlignment="1" applyProtection="1">
      <alignment horizontal="center" vertical="center" shrinkToFit="1"/>
      <protection locked="0"/>
    </xf>
    <xf numFmtId="0" fontId="1" fillId="0" borderId="0" xfId="3" applyFill="1" applyBorder="1" applyAlignment="1" applyProtection="1">
      <alignment horizontal="left" vertical="center"/>
      <protection locked="0"/>
    </xf>
    <xf numFmtId="0" fontId="22" fillId="0" borderId="0" xfId="3" applyFont="1" applyFill="1" applyBorder="1" applyAlignment="1" applyProtection="1">
      <alignment horizontal="left" vertical="center"/>
      <protection locked="0"/>
    </xf>
    <xf numFmtId="0" fontId="1" fillId="0" borderId="0" xfId="3" applyFill="1" applyBorder="1" applyAlignment="1" applyProtection="1">
      <alignment horizontal="left" vertical="center" wrapText="1"/>
      <protection locked="0"/>
    </xf>
    <xf numFmtId="0" fontId="21" fillId="0" borderId="0" xfId="3" applyFont="1" applyFill="1" applyBorder="1" applyAlignment="1" applyProtection="1">
      <alignment horizontal="left" vertical="center"/>
      <protection locked="0"/>
    </xf>
    <xf numFmtId="0" fontId="23" fillId="0" borderId="0" xfId="3" applyFont="1" applyFill="1" applyBorder="1" applyAlignment="1" applyProtection="1">
      <alignment horizontal="center" vertical="center"/>
      <protection locked="0"/>
    </xf>
    <xf numFmtId="0" fontId="1" fillId="0" borderId="0" xfId="3" applyFill="1" applyAlignment="1">
      <alignment horizontal="center" vertical="center"/>
    </xf>
    <xf numFmtId="177" fontId="1" fillId="0" borderId="0" xfId="3" applyNumberFormat="1" applyFill="1" applyAlignment="1">
      <alignment horizontal="center" vertical="center"/>
    </xf>
    <xf numFmtId="0" fontId="4" fillId="0" borderId="0" xfId="3" applyFont="1" applyFill="1" applyAlignment="1">
      <alignment horizontal="center" vertical="center"/>
    </xf>
    <xf numFmtId="0" fontId="19" fillId="0" borderId="0" xfId="0" applyFont="1" applyFill="1">
      <alignment vertical="center"/>
    </xf>
    <xf numFmtId="0" fontId="19" fillId="0" borderId="0" xfId="0" applyFont="1" applyFill="1" applyAlignment="1">
      <alignment horizontal="right" vertical="center"/>
    </xf>
    <xf numFmtId="0" fontId="19" fillId="0" borderId="0" xfId="0" applyFont="1" applyFill="1" applyBorder="1">
      <alignment vertical="center"/>
    </xf>
    <xf numFmtId="0" fontId="23" fillId="0" borderId="0" xfId="0" applyFont="1" applyFill="1">
      <alignment vertical="center"/>
    </xf>
    <xf numFmtId="0" fontId="19" fillId="0" borderId="5" xfId="0" applyFont="1" applyFill="1" applyBorder="1">
      <alignment vertical="center"/>
    </xf>
    <xf numFmtId="0" fontId="34" fillId="0" borderId="0" xfId="0" applyFont="1" applyFill="1" applyBorder="1">
      <alignment vertical="center"/>
    </xf>
    <xf numFmtId="0" fontId="35" fillId="0" borderId="0" xfId="0" applyFont="1" applyFill="1">
      <alignment vertical="center"/>
    </xf>
    <xf numFmtId="31" fontId="1" fillId="3" borderId="1" xfId="3" applyNumberFormat="1" applyFont="1" applyFill="1" applyBorder="1" applyAlignment="1" applyProtection="1">
      <alignment vertical="center"/>
      <protection locked="0"/>
    </xf>
    <xf numFmtId="0" fontId="23" fillId="0" borderId="11" xfId="3" applyFont="1" applyFill="1" applyBorder="1" applyAlignment="1" applyProtection="1">
      <alignment vertical="center"/>
      <protection locked="0"/>
    </xf>
    <xf numFmtId="0" fontId="23" fillId="0" borderId="12" xfId="3" applyFont="1" applyFill="1" applyBorder="1" applyAlignment="1" applyProtection="1">
      <alignment vertical="center"/>
      <protection locked="0"/>
    </xf>
    <xf numFmtId="0" fontId="29" fillId="0" borderId="5" xfId="3" applyFont="1" applyFill="1" applyBorder="1" applyAlignment="1" applyProtection="1">
      <alignment horizontal="center" vertical="center"/>
      <protection locked="0"/>
    </xf>
    <xf numFmtId="0" fontId="29" fillId="0" borderId="15" xfId="3" applyFont="1" applyFill="1" applyBorder="1" applyAlignment="1" applyProtection="1">
      <alignment horizontal="center" vertical="center"/>
      <protection locked="0"/>
    </xf>
    <xf numFmtId="0" fontId="23" fillId="0" borderId="2" xfId="3" applyFont="1" applyFill="1" applyBorder="1" applyAlignment="1" applyProtection="1">
      <alignment vertical="center"/>
      <protection locked="0"/>
    </xf>
    <xf numFmtId="31" fontId="0" fillId="0" borderId="16" xfId="3" applyNumberFormat="1" applyFont="1" applyFill="1" applyBorder="1" applyAlignment="1" applyProtection="1">
      <alignment horizontal="center" vertical="center"/>
      <protection locked="0"/>
    </xf>
    <xf numFmtId="177" fontId="0" fillId="0" borderId="0" xfId="0" applyNumberFormat="1" applyFont="1" applyAlignment="1">
      <alignment horizontal="center" vertical="center"/>
    </xf>
    <xf numFmtId="177" fontId="1" fillId="0" borderId="0" xfId="0" applyNumberFormat="1" applyFont="1" applyAlignment="1">
      <alignment horizontal="center" vertical="center"/>
    </xf>
    <xf numFmtId="0" fontId="3" fillId="0" borderId="2"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6" fillId="0" borderId="0" xfId="0" applyFont="1" applyFill="1" applyAlignment="1">
      <alignment horizontal="center" vertical="center"/>
    </xf>
    <xf numFmtId="0" fontId="36" fillId="0" borderId="0" xfId="0" applyFont="1" applyFill="1" applyAlignment="1">
      <alignment vertical="center"/>
    </xf>
    <xf numFmtId="0" fontId="37" fillId="2" borderId="1" xfId="0" applyFont="1" applyFill="1" applyBorder="1" applyAlignment="1">
      <alignment vertical="center" wrapText="1"/>
    </xf>
    <xf numFmtId="0" fontId="3" fillId="4"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0" xfId="0" applyFont="1" applyBorder="1" applyAlignment="1">
      <alignment horizontal="right" vertical="center"/>
    </xf>
    <xf numFmtId="0" fontId="0" fillId="3" borderId="17" xfId="0" applyFont="1" applyFill="1" applyBorder="1" applyAlignment="1" applyProtection="1">
      <alignment horizontal="center" vertical="center" wrapText="1"/>
      <protection locked="0"/>
    </xf>
    <xf numFmtId="0" fontId="29" fillId="0" borderId="12" xfId="0" applyFont="1" applyFill="1" applyBorder="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0" fontId="3" fillId="4" borderId="2" xfId="0" applyFont="1" applyFill="1" applyBorder="1" applyAlignment="1">
      <alignment horizontal="center" vertical="center" wrapText="1"/>
    </xf>
    <xf numFmtId="0" fontId="23" fillId="0" borderId="11" xfId="3" applyFont="1" applyFill="1" applyBorder="1" applyAlignment="1" applyProtection="1">
      <alignment horizontal="center" vertical="center"/>
      <protection locked="0"/>
    </xf>
    <xf numFmtId="0" fontId="23" fillId="0" borderId="2" xfId="3" applyFont="1" applyFill="1" applyBorder="1" applyAlignment="1" applyProtection="1">
      <alignment horizontal="left" vertical="center"/>
      <protection locked="0"/>
    </xf>
    <xf numFmtId="0" fontId="23" fillId="0" borderId="11" xfId="3" applyFont="1" applyFill="1" applyBorder="1" applyAlignment="1" applyProtection="1">
      <alignment horizontal="left" vertical="center"/>
      <protection locked="0"/>
    </xf>
    <xf numFmtId="0" fontId="15" fillId="3" borderId="1" xfId="0" applyFont="1" applyFill="1" applyBorder="1" applyAlignment="1" applyProtection="1">
      <alignment horizontal="center" vertical="center"/>
      <protection locked="0"/>
    </xf>
    <xf numFmtId="0" fontId="38" fillId="3" borderId="1" xfId="3" applyFont="1" applyFill="1" applyBorder="1" applyAlignment="1" applyProtection="1">
      <alignment horizontal="center" vertical="center"/>
      <protection locked="0"/>
    </xf>
    <xf numFmtId="0" fontId="38" fillId="3" borderId="20" xfId="3" applyFont="1" applyFill="1" applyBorder="1" applyAlignment="1" applyProtection="1">
      <alignment horizontal="center" vertical="center"/>
      <protection locked="0"/>
    </xf>
    <xf numFmtId="49" fontId="0" fillId="0" borderId="0" xfId="0" applyNumberFormat="1" applyFill="1">
      <alignment vertical="center"/>
    </xf>
    <xf numFmtId="49" fontId="39" fillId="0" borderId="0" xfId="0" applyNumberFormat="1" applyFont="1" applyFill="1" applyAlignment="1">
      <alignment horizontal="left" vertical="center"/>
    </xf>
    <xf numFmtId="0" fontId="38" fillId="3" borderId="21" xfId="3" applyFont="1" applyFill="1" applyBorder="1" applyAlignment="1" applyProtection="1">
      <alignment horizontal="center" vertical="center" shrinkToFit="1"/>
      <protection locked="0"/>
    </xf>
    <xf numFmtId="31" fontId="15" fillId="3" borderId="1" xfId="3" applyNumberFormat="1" applyFont="1" applyFill="1" applyBorder="1" applyAlignment="1" applyProtection="1">
      <alignment horizontal="center" vertical="center"/>
      <protection locked="0"/>
    </xf>
    <xf numFmtId="0" fontId="37" fillId="2" borderId="1" xfId="0" applyFont="1" applyFill="1" applyBorder="1" applyAlignment="1">
      <alignment horizontal="center" vertical="center" wrapText="1"/>
    </xf>
    <xf numFmtId="0" fontId="23" fillId="0" borderId="11" xfId="3" applyFont="1" applyFill="1" applyBorder="1" applyAlignment="1" applyProtection="1">
      <alignment horizontal="center" vertical="center" wrapText="1"/>
      <protection locked="0"/>
    </xf>
    <xf numFmtId="0" fontId="38" fillId="3" borderId="20" xfId="3" applyFont="1" applyFill="1" applyBorder="1" applyAlignment="1" applyProtection="1">
      <alignment horizontal="center" vertical="center" shrinkToFit="1"/>
      <protection locked="0"/>
    </xf>
    <xf numFmtId="0" fontId="15" fillId="3" borderId="11"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wrapText="1"/>
      <protection locked="0"/>
    </xf>
    <xf numFmtId="0" fontId="0" fillId="3" borderId="13" xfId="0" applyFont="1" applyFill="1" applyBorder="1" applyAlignment="1" applyProtection="1">
      <alignment horizontal="center" vertical="center" wrapText="1"/>
      <protection locked="0"/>
    </xf>
    <xf numFmtId="0" fontId="0" fillId="3" borderId="1" xfId="0" applyFill="1" applyBorder="1" applyAlignment="1" applyProtection="1">
      <alignment horizontal="center" vertical="center" shrinkToFit="1"/>
      <protection locked="0"/>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Protection="1">
      <alignment vertical="center"/>
    </xf>
    <xf numFmtId="0" fontId="1" fillId="0" borderId="0" xfId="0" applyFont="1" applyAlignment="1" applyProtection="1">
      <alignment horizontal="center" vertical="center"/>
    </xf>
    <xf numFmtId="0" fontId="0" fillId="0" borderId="0" xfId="0" applyFont="1" applyAlignment="1" applyProtection="1">
      <alignment horizontal="left" vertical="center"/>
    </xf>
    <xf numFmtId="177" fontId="1" fillId="0" borderId="0" xfId="0" applyNumberFormat="1" applyFont="1" applyAlignment="1" applyProtection="1">
      <alignment horizontal="center" vertical="center"/>
    </xf>
    <xf numFmtId="3" fontId="0" fillId="0" borderId="0" xfId="0" applyNumberFormat="1" applyProtection="1">
      <alignment vertical="center"/>
    </xf>
    <xf numFmtId="177" fontId="5" fillId="0" borderId="0" xfId="0" applyNumberFormat="1" applyFont="1" applyAlignment="1" applyProtection="1">
      <alignment horizontal="right" vertical="center"/>
    </xf>
    <xf numFmtId="0" fontId="0" fillId="0" borderId="0" xfId="0" applyFont="1" applyBorder="1" applyAlignment="1" applyProtection="1">
      <alignment vertical="center"/>
    </xf>
    <xf numFmtId="0" fontId="0" fillId="0" borderId="0" xfId="0" applyFont="1" applyBorder="1" applyAlignment="1" applyProtection="1">
      <alignment horizontal="right" vertical="center"/>
    </xf>
    <xf numFmtId="0" fontId="31" fillId="0" borderId="0" xfId="0" applyFont="1" applyBorder="1" applyAlignment="1" applyProtection="1">
      <alignment horizontal="right" vertical="center"/>
    </xf>
    <xf numFmtId="0" fontId="10" fillId="0" borderId="0" xfId="0" applyFont="1" applyFill="1" applyBorder="1" applyAlignment="1" applyProtection="1">
      <alignment horizontal="center" vertical="center" wrapText="1"/>
    </xf>
    <xf numFmtId="0" fontId="0" fillId="0" borderId="0" xfId="0" applyFont="1" applyBorder="1" applyAlignment="1" applyProtection="1">
      <alignment vertical="center" wrapText="1"/>
    </xf>
    <xf numFmtId="0" fontId="31" fillId="0" borderId="0" xfId="0" applyFont="1" applyBorder="1" applyAlignment="1" applyProtection="1">
      <alignment horizontal="left" vertical="center"/>
    </xf>
    <xf numFmtId="177" fontId="0" fillId="0" borderId="0" xfId="0" applyNumberFormat="1" applyAlignment="1" applyProtection="1">
      <alignment horizontal="center" vertical="center"/>
    </xf>
    <xf numFmtId="0" fontId="0" fillId="0" borderId="0" xfId="0" applyFont="1" applyAlignment="1" applyProtection="1">
      <alignment horizontal="center" vertical="center"/>
    </xf>
    <xf numFmtId="0" fontId="0" fillId="0" borderId="0" xfId="0" applyFont="1" applyProtection="1">
      <alignment vertical="center"/>
    </xf>
    <xf numFmtId="0" fontId="23" fillId="0" borderId="6"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 fillId="0" borderId="19" xfId="0" applyFont="1" applyFill="1" applyBorder="1" applyAlignment="1" applyProtection="1">
      <alignment horizontal="center" vertical="center" wrapText="1"/>
    </xf>
    <xf numFmtId="0" fontId="0" fillId="0" borderId="12"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3" xfId="0" applyBorder="1" applyAlignment="1" applyProtection="1">
      <alignment horizontal="center" vertical="center"/>
    </xf>
    <xf numFmtId="0" fontId="0" fillId="0" borderId="17" xfId="0" applyFont="1" applyFill="1" applyBorder="1" applyAlignment="1" applyProtection="1">
      <alignment horizontal="center" vertical="center" wrapText="1"/>
    </xf>
    <xf numFmtId="0" fontId="0" fillId="0" borderId="13"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0" fillId="0" borderId="18" xfId="0" applyFont="1" applyFill="1" applyBorder="1" applyAlignment="1" applyProtection="1">
      <alignment horizontal="center" vertical="center" wrapText="1"/>
    </xf>
    <xf numFmtId="38" fontId="26" fillId="2" borderId="2" xfId="2" applyFont="1" applyFill="1" applyBorder="1" applyAlignment="1" applyProtection="1">
      <alignment horizontal="right" vertical="center"/>
    </xf>
    <xf numFmtId="0" fontId="0" fillId="0" borderId="4" xfId="0" applyBorder="1" applyAlignment="1" applyProtection="1">
      <alignment horizontal="center" vertical="center"/>
    </xf>
    <xf numFmtId="38" fontId="26" fillId="2" borderId="1" xfId="2" applyFont="1" applyFill="1" applyBorder="1" applyAlignment="1" applyProtection="1">
      <alignment horizontal="right" vertical="center"/>
    </xf>
    <xf numFmtId="0" fontId="0" fillId="0" borderId="1"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0" xfId="0" applyAlignment="1" applyProtection="1">
      <alignment vertical="center" wrapText="1"/>
    </xf>
    <xf numFmtId="38" fontId="0" fillId="0" borderId="12" xfId="2" applyFont="1" applyFill="1" applyBorder="1" applyAlignment="1" applyProtection="1">
      <alignment vertical="center"/>
    </xf>
    <xf numFmtId="0" fontId="0" fillId="0" borderId="12" xfId="0" applyFill="1" applyBorder="1" applyAlignment="1" applyProtection="1">
      <alignment vertical="center"/>
    </xf>
    <xf numFmtId="38" fontId="26" fillId="2" borderId="3" xfId="2" applyFont="1" applyFill="1" applyBorder="1" applyAlignment="1" applyProtection="1">
      <alignment horizontal="right" vertical="center"/>
    </xf>
    <xf numFmtId="0" fontId="0" fillId="0" borderId="0" xfId="0" applyAlignment="1" applyProtection="1">
      <alignment horizontal="left" vertical="center" wrapText="1"/>
    </xf>
    <xf numFmtId="38" fontId="25" fillId="0" borderId="2" xfId="2" applyFont="1" applyFill="1" applyBorder="1" applyAlignment="1" applyProtection="1">
      <alignment horizontal="right" vertical="center"/>
    </xf>
    <xf numFmtId="0" fontId="30" fillId="0" borderId="11" xfId="0" applyFont="1" applyBorder="1" applyAlignment="1" applyProtection="1">
      <alignment horizontal="center" vertical="center"/>
    </xf>
    <xf numFmtId="0" fontId="30" fillId="0" borderId="4" xfId="0" applyFont="1" applyBorder="1" applyAlignment="1" applyProtection="1">
      <alignment horizontal="center" vertical="center"/>
    </xf>
    <xf numFmtId="9" fontId="27" fillId="2" borderId="1" xfId="2" applyNumberFormat="1" applyFont="1" applyFill="1" applyBorder="1" applyAlignment="1" applyProtection="1">
      <alignment horizontal="right" vertical="center"/>
    </xf>
    <xf numFmtId="0" fontId="20" fillId="0" borderId="4" xfId="0" applyFont="1" applyBorder="1" applyAlignment="1" applyProtection="1">
      <alignment horizontal="center" vertical="center"/>
    </xf>
    <xf numFmtId="176" fontId="24" fillId="0" borderId="4" xfId="1" applyNumberFormat="1" applyFont="1" applyFill="1" applyBorder="1" applyAlignment="1" applyProtection="1">
      <alignment horizontal="right" vertical="center"/>
    </xf>
    <xf numFmtId="0" fontId="23" fillId="0" borderId="5" xfId="0" applyFont="1" applyBorder="1" applyProtection="1">
      <alignment vertical="center"/>
    </xf>
    <xf numFmtId="0" fontId="0" fillId="0" borderId="5" xfId="0" applyFill="1" applyBorder="1" applyAlignment="1" applyProtection="1">
      <alignment horizontal="center" vertical="center"/>
    </xf>
    <xf numFmtId="38" fontId="25" fillId="0" borderId="5" xfId="2" applyFont="1" applyFill="1" applyBorder="1" applyAlignment="1" applyProtection="1">
      <alignment horizontal="left" vertical="center"/>
    </xf>
    <xf numFmtId="0" fontId="23" fillId="0" borderId="1" xfId="0" applyFont="1" applyBorder="1" applyAlignment="1" applyProtection="1">
      <alignment horizontal="center" vertical="center"/>
    </xf>
    <xf numFmtId="38" fontId="28" fillId="2" borderId="1" xfId="2" applyFont="1" applyFill="1" applyBorder="1" applyProtection="1">
      <alignment vertical="center"/>
    </xf>
    <xf numFmtId="0" fontId="23" fillId="0" borderId="3" xfId="0" applyFont="1" applyBorder="1" applyAlignment="1" applyProtection="1">
      <alignment horizontal="center" vertical="center"/>
    </xf>
    <xf numFmtId="38" fontId="28" fillId="2" borderId="1" xfId="0" applyNumberFormat="1" applyFont="1" applyFill="1" applyBorder="1" applyProtection="1">
      <alignment vertical="center"/>
    </xf>
    <xf numFmtId="0" fontId="23" fillId="0" borderId="13" xfId="0" applyFont="1" applyBorder="1" applyAlignment="1" applyProtection="1">
      <alignment horizontal="center" vertical="center"/>
    </xf>
    <xf numFmtId="0" fontId="1" fillId="0" borderId="0" xfId="3" applyFill="1" applyAlignment="1" applyProtection="1">
      <alignment horizontal="center" vertical="center"/>
    </xf>
    <xf numFmtId="0" fontId="1" fillId="0" borderId="0" xfId="3" applyFont="1" applyFill="1" applyAlignment="1" applyProtection="1">
      <alignment vertical="center"/>
    </xf>
    <xf numFmtId="177" fontId="1" fillId="0" borderId="0" xfId="3" applyNumberFormat="1" applyFont="1" applyFill="1" applyAlignment="1" applyProtection="1">
      <alignment horizontal="center" vertical="center"/>
    </xf>
    <xf numFmtId="0" fontId="4" fillId="0" borderId="0" xfId="3" applyFont="1" applyFill="1" applyAlignment="1" applyProtection="1">
      <alignment horizontal="center" vertical="center"/>
    </xf>
    <xf numFmtId="0" fontId="1" fillId="0" borderId="0" xfId="3" applyFont="1" applyFill="1" applyAlignment="1" applyProtection="1">
      <alignment horizontal="center" vertical="center"/>
    </xf>
    <xf numFmtId="0" fontId="5" fillId="0" borderId="0" xfId="3" applyFont="1" applyFill="1" applyAlignment="1" applyProtection="1">
      <alignment horizontal="right" vertical="center"/>
    </xf>
    <xf numFmtId="0" fontId="1" fillId="0" borderId="0" xfId="3" applyFont="1" applyFill="1" applyAlignment="1" applyProtection="1">
      <alignment horizontal="right" vertical="center"/>
    </xf>
    <xf numFmtId="0" fontId="1" fillId="0" borderId="0" xfId="3" applyFill="1" applyProtection="1">
      <alignment vertical="center"/>
    </xf>
    <xf numFmtId="0" fontId="1" fillId="0" borderId="0" xfId="3" applyFont="1" applyFill="1" applyAlignment="1" applyProtection="1">
      <alignment horizontal="left" vertical="center"/>
    </xf>
    <xf numFmtId="3" fontId="1" fillId="0" borderId="0" xfId="3" applyNumberFormat="1" applyFill="1" applyProtection="1">
      <alignment vertical="center"/>
    </xf>
    <xf numFmtId="0" fontId="23" fillId="0" borderId="0" xfId="3" applyFont="1" applyFill="1" applyBorder="1" applyAlignment="1" applyProtection="1">
      <alignment vertical="center"/>
    </xf>
    <xf numFmtId="31" fontId="0" fillId="0" borderId="16" xfId="3" applyNumberFormat="1" applyFont="1" applyFill="1" applyBorder="1" applyAlignment="1" applyProtection="1">
      <alignment horizontal="center" vertical="center"/>
    </xf>
    <xf numFmtId="0" fontId="1" fillId="0" borderId="0" xfId="3" applyFont="1" applyFill="1" applyBorder="1" applyAlignment="1" applyProtection="1">
      <alignment vertical="center"/>
    </xf>
    <xf numFmtId="0" fontId="23" fillId="0" borderId="11" xfId="3" applyFont="1" applyFill="1" applyBorder="1" applyAlignment="1" applyProtection="1">
      <alignment vertical="center"/>
    </xf>
    <xf numFmtId="0" fontId="23" fillId="0" borderId="12" xfId="3" applyFont="1" applyFill="1" applyBorder="1" applyAlignment="1" applyProtection="1">
      <alignment vertical="center"/>
    </xf>
    <xf numFmtId="0" fontId="23" fillId="0" borderId="0" xfId="3" applyFont="1" applyFill="1" applyBorder="1" applyAlignment="1" applyProtection="1">
      <alignment horizontal="left" vertical="center"/>
    </xf>
    <xf numFmtId="0" fontId="29" fillId="0" borderId="5" xfId="3" applyFont="1" applyFill="1" applyBorder="1" applyAlignment="1" applyProtection="1">
      <alignment horizontal="center" vertical="center"/>
    </xf>
    <xf numFmtId="0" fontId="29" fillId="0" borderId="15" xfId="3" applyFont="1" applyFill="1" applyBorder="1" applyAlignment="1" applyProtection="1">
      <alignment horizontal="center" vertical="center"/>
    </xf>
    <xf numFmtId="0" fontId="1" fillId="0" borderId="0" xfId="3" applyFill="1" applyBorder="1" applyAlignment="1" applyProtection="1">
      <alignment horizontal="center" vertical="center"/>
    </xf>
    <xf numFmtId="0" fontId="1" fillId="0" borderId="0" xfId="3" applyFill="1" applyBorder="1" applyProtection="1">
      <alignment vertical="center"/>
    </xf>
    <xf numFmtId="0" fontId="23" fillId="0" borderId="2" xfId="3" applyFont="1" applyFill="1" applyBorder="1" applyAlignment="1" applyProtection="1">
      <alignment vertical="center"/>
    </xf>
    <xf numFmtId="0" fontId="1" fillId="0" borderId="0" xfId="3" applyFill="1" applyBorder="1" applyAlignment="1" applyProtection="1">
      <alignment vertical="center"/>
    </xf>
    <xf numFmtId="0" fontId="1" fillId="0" borderId="0" xfId="3" applyFill="1" applyBorder="1" applyAlignment="1" applyProtection="1">
      <alignment horizontal="center" vertical="center" shrinkToFit="1"/>
    </xf>
    <xf numFmtId="0" fontId="1" fillId="0" borderId="0" xfId="3" applyFill="1" applyBorder="1" applyAlignment="1" applyProtection="1">
      <alignment horizontal="left" vertical="center"/>
    </xf>
    <xf numFmtId="0" fontId="22" fillId="0" borderId="0" xfId="3" applyFont="1" applyFill="1" applyBorder="1" applyAlignment="1" applyProtection="1">
      <alignment horizontal="left" vertical="center"/>
    </xf>
    <xf numFmtId="0" fontId="1" fillId="0" borderId="0" xfId="3" applyFill="1" applyBorder="1" applyAlignment="1" applyProtection="1">
      <alignment horizontal="left" vertical="center" wrapText="1"/>
    </xf>
    <xf numFmtId="0" fontId="21" fillId="0" borderId="0" xfId="3" applyFont="1" applyFill="1" applyBorder="1" applyAlignment="1" applyProtection="1">
      <alignment horizontal="left" vertical="center"/>
    </xf>
    <xf numFmtId="0" fontId="23" fillId="3" borderId="20" xfId="3" applyFont="1" applyFill="1" applyBorder="1" applyAlignment="1" applyProtection="1">
      <alignment horizontal="center" vertical="center"/>
    </xf>
    <xf numFmtId="0" fontId="23" fillId="3" borderId="21" xfId="3" applyFont="1" applyFill="1" applyBorder="1" applyAlignment="1" applyProtection="1">
      <alignment vertical="center" shrinkToFit="1"/>
    </xf>
    <xf numFmtId="0" fontId="23" fillId="3" borderId="20" xfId="3" applyFont="1" applyFill="1" applyBorder="1" applyAlignment="1" applyProtection="1">
      <alignment vertical="center" shrinkToFit="1"/>
    </xf>
    <xf numFmtId="0" fontId="23" fillId="3" borderId="22" xfId="3" applyFont="1" applyFill="1" applyBorder="1" applyAlignment="1" applyProtection="1">
      <alignment vertical="center" shrinkToFit="1"/>
    </xf>
    <xf numFmtId="0" fontId="23" fillId="3" borderId="22" xfId="3" applyFont="1" applyFill="1" applyBorder="1" applyAlignment="1" applyProtection="1">
      <alignment horizontal="center" vertical="center"/>
    </xf>
    <xf numFmtId="0" fontId="23" fillId="0" borderId="0" xfId="3" applyFont="1" applyFill="1" applyBorder="1" applyAlignment="1" applyProtection="1">
      <alignment horizontal="center" vertical="center"/>
    </xf>
    <xf numFmtId="0" fontId="0" fillId="0" borderId="0" xfId="0" applyFill="1" applyProtection="1">
      <alignment vertical="center"/>
    </xf>
    <xf numFmtId="0" fontId="19" fillId="0" borderId="0" xfId="0" applyFont="1" applyFill="1" applyAlignment="1" applyProtection="1">
      <alignment horizontal="left" vertical="center"/>
    </xf>
    <xf numFmtId="0" fontId="19" fillId="0" borderId="0" xfId="0" applyFont="1" applyFill="1" applyProtection="1">
      <alignment vertical="center"/>
    </xf>
    <xf numFmtId="0" fontId="19" fillId="0" borderId="0" xfId="0" applyFont="1" applyFill="1" applyAlignment="1" applyProtection="1">
      <alignment horizontal="right" vertical="center"/>
    </xf>
    <xf numFmtId="0" fontId="19" fillId="0" borderId="0" xfId="0" applyFont="1" applyFill="1" applyBorder="1" applyProtection="1">
      <alignment vertical="center"/>
    </xf>
    <xf numFmtId="0" fontId="23" fillId="0" borderId="0" xfId="0" applyFont="1" applyFill="1" applyProtection="1">
      <alignment vertical="center"/>
    </xf>
    <xf numFmtId="0" fontId="19" fillId="0" borderId="5" xfId="0" applyFont="1" applyFill="1" applyBorder="1" applyProtection="1">
      <alignment vertical="center"/>
    </xf>
    <xf numFmtId="0" fontId="34" fillId="0" borderId="0" xfId="0" applyFont="1" applyFill="1" applyBorder="1" applyProtection="1">
      <alignment vertical="center"/>
    </xf>
    <xf numFmtId="0" fontId="35" fillId="0" borderId="0" xfId="0" applyFont="1" applyFill="1" applyProtection="1">
      <alignment vertical="center"/>
    </xf>
    <xf numFmtId="177" fontId="1" fillId="0" borderId="0" xfId="3" applyNumberFormat="1" applyFill="1" applyAlignment="1" applyProtection="1">
      <alignment horizontal="center" vertical="center"/>
    </xf>
    <xf numFmtId="0" fontId="0" fillId="4" borderId="1" xfId="0" applyFill="1" applyBorder="1" applyAlignment="1" applyProtection="1">
      <alignment horizontal="center" vertical="center" wrapText="1"/>
    </xf>
    <xf numFmtId="0" fontId="23" fillId="4" borderId="1"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177" fontId="0" fillId="0" borderId="0" xfId="0" applyNumberFormat="1" applyFont="1" applyAlignment="1" applyProtection="1">
      <alignment horizontal="center" vertical="center"/>
    </xf>
    <xf numFmtId="5" fontId="0" fillId="0" borderId="0" xfId="0" applyNumberFormat="1" applyFont="1" applyProtection="1">
      <alignment vertical="center"/>
    </xf>
    <xf numFmtId="0" fontId="23" fillId="0" borderId="0" xfId="0" applyFont="1" applyBorder="1" applyAlignment="1" applyProtection="1">
      <alignment horizontal="center" vertical="center"/>
    </xf>
    <xf numFmtId="38" fontId="37" fillId="0" borderId="0" xfId="0" applyNumberFormat="1" applyFont="1" applyFill="1" applyBorder="1" applyProtection="1">
      <alignment vertical="center"/>
    </xf>
    <xf numFmtId="0" fontId="0" fillId="0" borderId="5" xfId="0" applyFont="1" applyFill="1" applyBorder="1" applyAlignment="1" applyProtection="1">
      <alignment horizontal="center" vertical="center"/>
    </xf>
    <xf numFmtId="0" fontId="0" fillId="0" borderId="4" xfId="0" applyFont="1" applyBorder="1" applyAlignment="1" applyProtection="1">
      <alignment horizontal="center" vertical="center"/>
    </xf>
    <xf numFmtId="176" fontId="45" fillId="0" borderId="4" xfId="1" applyNumberFormat="1" applyFont="1" applyFill="1" applyBorder="1" applyAlignment="1" applyProtection="1">
      <alignment horizontal="right" vertical="center"/>
    </xf>
    <xf numFmtId="0" fontId="46" fillId="0" borderId="4" xfId="0" applyFont="1" applyBorder="1" applyAlignment="1" applyProtection="1">
      <alignment horizontal="center" vertical="center"/>
    </xf>
    <xf numFmtId="0" fontId="41" fillId="0" borderId="4" xfId="0" applyFont="1" applyBorder="1" applyAlignment="1" applyProtection="1">
      <alignment horizontal="center" vertical="center"/>
    </xf>
    <xf numFmtId="0" fontId="46" fillId="0" borderId="11" xfId="0" applyFont="1" applyBorder="1" applyAlignment="1" applyProtection="1">
      <alignment horizontal="center" vertical="center"/>
    </xf>
    <xf numFmtId="38" fontId="37" fillId="0" borderId="2" xfId="2" applyFont="1" applyFill="1" applyBorder="1" applyAlignment="1" applyProtection="1">
      <alignment horizontal="right" vertical="center"/>
    </xf>
    <xf numFmtId="0" fontId="0" fillId="0" borderId="0" xfId="0" applyFont="1" applyAlignment="1" applyProtection="1">
      <alignment vertical="center"/>
    </xf>
    <xf numFmtId="0" fontId="0" fillId="0" borderId="12" xfId="0" applyFont="1" applyFill="1" applyBorder="1" applyAlignment="1" applyProtection="1">
      <alignment horizontal="left" vertical="center"/>
    </xf>
    <xf numFmtId="0" fontId="0" fillId="0" borderId="11" xfId="0" applyFont="1" applyFill="1" applyBorder="1" applyAlignment="1" applyProtection="1">
      <alignment vertical="center"/>
    </xf>
    <xf numFmtId="0" fontId="0" fillId="0" borderId="1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xf>
    <xf numFmtId="0" fontId="51" fillId="0" borderId="12" xfId="0" applyFont="1" applyFill="1" applyBorder="1" applyAlignment="1" applyProtection="1">
      <alignment vertical="center"/>
      <protection locked="0"/>
    </xf>
    <xf numFmtId="0" fontId="0" fillId="0" borderId="29"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177" fontId="0" fillId="0" borderId="0" xfId="0" applyNumberFormat="1" applyFont="1" applyFill="1" applyAlignment="1" applyProtection="1">
      <alignment horizontal="center" vertical="center"/>
    </xf>
    <xf numFmtId="0" fontId="0" fillId="0" borderId="0" xfId="0" applyFont="1" applyFill="1" applyProtection="1">
      <alignment vertical="center"/>
    </xf>
    <xf numFmtId="0" fontId="41" fillId="0" borderId="0" xfId="0" applyFont="1" applyBorder="1" applyAlignment="1" applyProtection="1">
      <alignment horizontal="left" vertical="center"/>
    </xf>
    <xf numFmtId="0" fontId="41" fillId="0" borderId="0" xfId="0" applyFont="1" applyBorder="1" applyAlignment="1" applyProtection="1">
      <alignment vertical="center"/>
    </xf>
    <xf numFmtId="0" fontId="22" fillId="0" borderId="0" xfId="0" applyFont="1" applyFill="1" applyBorder="1" applyAlignment="1" applyProtection="1">
      <alignment vertical="center" wrapText="1"/>
    </xf>
    <xf numFmtId="0" fontId="22" fillId="0" borderId="0" xfId="0" applyFont="1" applyFill="1" applyBorder="1" applyAlignment="1" applyProtection="1">
      <alignment horizontal="center" vertical="center" wrapText="1"/>
    </xf>
    <xf numFmtId="0" fontId="0" fillId="0" borderId="0" xfId="0" applyFont="1" applyFill="1" applyBorder="1" applyAlignment="1" applyProtection="1">
      <alignment vertical="center"/>
    </xf>
    <xf numFmtId="0" fontId="0" fillId="0" borderId="0" xfId="0" applyFont="1" applyFill="1" applyAlignment="1" applyProtection="1">
      <alignment horizontal="center" vertical="center"/>
    </xf>
    <xf numFmtId="0" fontId="3" fillId="0" borderId="0" xfId="0" applyFont="1" applyAlignment="1" applyProtection="1">
      <alignment horizontal="left" vertical="center"/>
    </xf>
    <xf numFmtId="0" fontId="3" fillId="0" borderId="0" xfId="0" applyFont="1" applyFill="1" applyAlignment="1" applyProtection="1">
      <alignment horizontal="left" vertical="center"/>
    </xf>
    <xf numFmtId="3" fontId="0" fillId="0" borderId="0" xfId="0" applyNumberFormat="1" applyFont="1" applyProtection="1">
      <alignment vertical="center"/>
    </xf>
    <xf numFmtId="0" fontId="10" fillId="4" borderId="1" xfId="0" applyFont="1" applyFill="1" applyBorder="1" applyAlignment="1" applyProtection="1">
      <alignment horizontal="center" vertical="center" wrapText="1"/>
      <protection locked="0"/>
    </xf>
    <xf numFmtId="0" fontId="0" fillId="4" borderId="1" xfId="0" applyFont="1" applyFill="1" applyBorder="1" applyAlignment="1" applyProtection="1">
      <alignment horizontal="center" vertical="center"/>
      <protection locked="0"/>
    </xf>
    <xf numFmtId="0" fontId="46" fillId="0" borderId="12" xfId="0" applyFont="1" applyBorder="1" applyAlignment="1" applyProtection="1">
      <alignment horizontal="center" vertical="center"/>
    </xf>
    <xf numFmtId="0" fontId="23" fillId="0" borderId="1" xfId="0" applyFont="1" applyBorder="1" applyAlignment="1" applyProtection="1">
      <alignment vertical="center"/>
      <protection locked="0"/>
    </xf>
    <xf numFmtId="0" fontId="41" fillId="0" borderId="15" xfId="0" applyFont="1" applyBorder="1" applyAlignment="1" applyProtection="1">
      <alignment horizontal="left" vertical="center"/>
    </xf>
    <xf numFmtId="0" fontId="41" fillId="0" borderId="12" xfId="0" applyFont="1" applyBorder="1" applyAlignment="1" applyProtection="1">
      <alignment horizontal="left" vertical="center"/>
    </xf>
    <xf numFmtId="0" fontId="41" fillId="0" borderId="5" xfId="0" applyFont="1" applyBorder="1" applyAlignment="1" applyProtection="1">
      <alignment horizontal="left" vertical="center"/>
    </xf>
    <xf numFmtId="0" fontId="41" fillId="0" borderId="11" xfId="0" applyFont="1" applyBorder="1" applyAlignment="1" applyProtection="1">
      <alignment horizontal="left" vertical="center"/>
    </xf>
    <xf numFmtId="0" fontId="5" fillId="0" borderId="0" xfId="0" applyFont="1" applyBorder="1" applyAlignment="1" applyProtection="1">
      <alignment horizontal="center" vertical="center"/>
      <protection locked="0"/>
    </xf>
    <xf numFmtId="0" fontId="40" fillId="0" borderId="0" xfId="0" applyFont="1" applyFill="1" applyAlignment="1">
      <alignment vertical="center" wrapText="1"/>
    </xf>
    <xf numFmtId="38" fontId="28" fillId="2" borderId="1" xfId="2" applyNumberFormat="1" applyFont="1" applyFill="1" applyBorder="1" applyProtection="1">
      <alignment vertical="center"/>
    </xf>
    <xf numFmtId="182" fontId="23" fillId="0" borderId="1" xfId="0" applyNumberFormat="1" applyFont="1" applyBorder="1" applyAlignment="1" applyProtection="1">
      <alignment vertical="center" shrinkToFit="1"/>
      <protection locked="0"/>
    </xf>
    <xf numFmtId="0" fontId="0" fillId="0" borderId="1" xfId="0" applyFont="1" applyBorder="1" applyProtection="1">
      <alignment vertical="center"/>
    </xf>
    <xf numFmtId="0" fontId="0" fillId="0" borderId="11" xfId="0" applyFont="1" applyBorder="1" applyProtection="1">
      <alignment vertical="center"/>
    </xf>
    <xf numFmtId="0" fontId="58" fillId="7" borderId="0" xfId="4" applyProtection="1">
      <alignment vertical="center"/>
    </xf>
    <xf numFmtId="0" fontId="60" fillId="4" borderId="1" xfId="4" applyFont="1" applyFill="1" applyBorder="1" applyAlignment="1" applyProtection="1">
      <alignment horizontal="center" vertical="center"/>
      <protection locked="0"/>
    </xf>
    <xf numFmtId="0" fontId="0" fillId="0" borderId="12" xfId="0" applyFont="1" applyBorder="1" applyProtection="1">
      <alignment vertical="center"/>
    </xf>
    <xf numFmtId="38" fontId="37" fillId="2" borderId="1" xfId="2" applyFont="1" applyFill="1" applyBorder="1" applyProtection="1">
      <alignment vertical="center"/>
      <protection locked="0"/>
    </xf>
    <xf numFmtId="0" fontId="0" fillId="8" borderId="0" xfId="0" applyFont="1" applyFill="1" applyAlignment="1" applyProtection="1">
      <alignment horizontal="center" vertical="center"/>
    </xf>
    <xf numFmtId="0" fontId="46" fillId="8" borderId="12" xfId="0" applyFont="1" applyFill="1" applyBorder="1" applyAlignment="1" applyProtection="1">
      <alignment horizontal="center" vertical="center"/>
    </xf>
    <xf numFmtId="0" fontId="0" fillId="8" borderId="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38" fontId="37" fillId="0" borderId="0" xfId="2" applyFont="1" applyFill="1" applyBorder="1" applyAlignment="1" applyProtection="1">
      <alignment horizontal="right" vertical="center"/>
    </xf>
    <xf numFmtId="0" fontId="29" fillId="0" borderId="11" xfId="0" applyFont="1" applyFill="1" applyBorder="1" applyAlignment="1" applyProtection="1">
      <alignment horizontal="center" vertical="center"/>
      <protection locked="0"/>
    </xf>
    <xf numFmtId="0" fontId="0" fillId="0" borderId="0" xfId="0" applyProtection="1">
      <alignment vertical="center"/>
    </xf>
    <xf numFmtId="0" fontId="23" fillId="0" borderId="1" xfId="0" applyFont="1" applyBorder="1" applyAlignment="1" applyProtection="1">
      <alignment horizontal="center" vertical="center"/>
    </xf>
    <xf numFmtId="184" fontId="28" fillId="2" borderId="1" xfId="2" applyNumberFormat="1" applyFont="1" applyFill="1" applyBorder="1" applyAlignment="1" applyProtection="1">
      <alignment horizontal="right" vertical="center"/>
    </xf>
    <xf numFmtId="38" fontId="37" fillId="2" borderId="2" xfId="2" applyFont="1" applyFill="1" applyBorder="1" applyAlignment="1" applyProtection="1">
      <alignment horizontal="right" vertical="center"/>
    </xf>
    <xf numFmtId="38" fontId="37" fillId="2" borderId="1" xfId="2" applyNumberFormat="1" applyFont="1" applyFill="1" applyBorder="1" applyAlignment="1" applyProtection="1">
      <alignment horizontal="right" vertical="center"/>
    </xf>
    <xf numFmtId="38" fontId="25" fillId="2" borderId="2" xfId="2" applyFont="1" applyFill="1" applyBorder="1" applyAlignment="1">
      <alignment horizontal="right" vertical="center"/>
    </xf>
    <xf numFmtId="38" fontId="37" fillId="2" borderId="1" xfId="2" applyFont="1" applyFill="1" applyBorder="1" applyAlignment="1" applyProtection="1">
      <alignment horizontal="right" vertical="center"/>
    </xf>
    <xf numFmtId="179" fontId="45" fillId="8" borderId="1" xfId="2" applyNumberFormat="1" applyFont="1" applyFill="1" applyBorder="1" applyAlignment="1" applyProtection="1">
      <alignment horizontal="right" vertical="center"/>
    </xf>
    <xf numFmtId="38" fontId="59" fillId="2" borderId="1" xfId="2" applyNumberFormat="1" applyFont="1" applyFill="1" applyBorder="1" applyAlignment="1" applyProtection="1">
      <alignment horizontal="right" vertical="center"/>
    </xf>
    <xf numFmtId="0" fontId="0" fillId="3" borderId="23" xfId="0" applyFont="1" applyFill="1" applyBorder="1" applyAlignment="1" applyProtection="1">
      <alignment vertical="center" shrinkToFit="1"/>
      <protection locked="0"/>
    </xf>
    <xf numFmtId="0" fontId="3" fillId="0" borderId="35" xfId="0" applyFont="1" applyFill="1" applyBorder="1" applyAlignment="1" applyProtection="1">
      <alignment vertical="center" shrinkToFit="1"/>
      <protection locked="0"/>
    </xf>
    <xf numFmtId="0" fontId="3" fillId="0" borderId="27" xfId="0" applyFont="1" applyFill="1" applyBorder="1" applyAlignment="1" applyProtection="1">
      <alignment horizontal="center" vertical="center" shrinkToFit="1"/>
    </xf>
    <xf numFmtId="0" fontId="0" fillId="0" borderId="29" xfId="0" applyFont="1" applyFill="1" applyBorder="1" applyAlignment="1" applyProtection="1">
      <alignment horizontal="center" vertical="center" shrinkToFit="1"/>
    </xf>
    <xf numFmtId="0" fontId="15" fillId="0" borderId="16" xfId="0" applyFont="1" applyFill="1" applyBorder="1" applyAlignment="1" applyProtection="1">
      <alignment horizontal="center" vertical="center" shrinkToFit="1"/>
    </xf>
    <xf numFmtId="0" fontId="15" fillId="0" borderId="4" xfId="0" applyFont="1" applyFill="1" applyBorder="1" applyAlignment="1" applyProtection="1">
      <alignment horizontal="center" vertical="center" shrinkToFit="1"/>
    </xf>
    <xf numFmtId="0" fontId="0" fillId="0" borderId="4" xfId="0" applyFont="1" applyFill="1" applyBorder="1" applyAlignment="1" applyProtection="1">
      <alignment horizontal="center" vertical="center" shrinkToFit="1"/>
    </xf>
    <xf numFmtId="0" fontId="0" fillId="0" borderId="6" xfId="0" applyFont="1" applyFill="1" applyBorder="1" applyAlignment="1" applyProtection="1">
      <alignment horizontal="center" vertical="center" shrinkToFit="1"/>
    </xf>
    <xf numFmtId="0" fontId="15" fillId="0" borderId="23" xfId="0" applyFont="1" applyFill="1" applyBorder="1" applyAlignment="1" applyProtection="1">
      <alignment horizontal="center" vertical="center" shrinkToFit="1"/>
    </xf>
    <xf numFmtId="0" fontId="15" fillId="0" borderId="5" xfId="0" applyFont="1" applyFill="1" applyBorder="1" applyAlignment="1" applyProtection="1">
      <alignment horizontal="center" vertical="center" shrinkToFit="1"/>
    </xf>
    <xf numFmtId="0" fontId="0" fillId="0" borderId="5" xfId="0" applyFont="1" applyFill="1" applyBorder="1" applyAlignment="1" applyProtection="1">
      <alignment horizontal="center" vertical="center" shrinkToFit="1"/>
    </xf>
    <xf numFmtId="0" fontId="0" fillId="0" borderId="15" xfId="0" applyFont="1" applyFill="1" applyBorder="1" applyAlignment="1" applyProtection="1">
      <alignment horizontal="center" vertical="center" shrinkToFit="1"/>
    </xf>
    <xf numFmtId="0" fontId="0" fillId="3" borderId="1" xfId="0" applyFont="1" applyFill="1" applyBorder="1" applyAlignment="1" applyProtection="1">
      <alignment horizontal="center" vertical="center" shrinkToFit="1"/>
      <protection locked="0"/>
    </xf>
    <xf numFmtId="177" fontId="0" fillId="0" borderId="0" xfId="0" applyNumberFormat="1" applyFont="1" applyAlignment="1">
      <alignment horizontal="center" vertical="center"/>
    </xf>
    <xf numFmtId="177" fontId="1" fillId="0" borderId="0" xfId="0" applyNumberFormat="1" applyFont="1" applyAlignment="1">
      <alignment horizontal="center" vertical="center"/>
    </xf>
    <xf numFmtId="177" fontId="0" fillId="0" borderId="0" xfId="0" applyNumberFormat="1" applyFont="1" applyBorder="1" applyAlignment="1" applyProtection="1">
      <alignment horizontal="left" vertical="center"/>
      <protection locked="0"/>
    </xf>
    <xf numFmtId="0" fontId="0" fillId="0" borderId="0" xfId="0" applyAlignment="1">
      <alignment vertical="center"/>
    </xf>
    <xf numFmtId="0" fontId="3" fillId="4" borderId="2" xfId="0" applyFont="1" applyFill="1" applyBorder="1" applyAlignment="1">
      <alignment horizontal="center" vertical="center" wrapText="1"/>
    </xf>
    <xf numFmtId="0" fontId="5" fillId="0" borderId="0" xfId="0" applyFont="1" applyAlignment="1" applyProtection="1">
      <alignment horizontal="right" vertical="center"/>
      <protection locked="0"/>
    </xf>
    <xf numFmtId="0" fontId="23" fillId="0" borderId="5" xfId="0" applyFont="1" applyBorder="1" applyAlignment="1" applyProtection="1">
      <alignment horizontal="center" vertical="center"/>
    </xf>
    <xf numFmtId="0" fontId="23" fillId="0" borderId="15"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0" xfId="0" applyAlignment="1" applyProtection="1">
      <alignment horizontal="center" vertical="center"/>
    </xf>
    <xf numFmtId="38" fontId="0" fillId="0" borderId="11" xfId="2" applyFont="1" applyFill="1" applyBorder="1" applyAlignment="1" applyProtection="1">
      <alignment horizontal="center" vertical="center"/>
      <protection locked="0"/>
    </xf>
    <xf numFmtId="0" fontId="23" fillId="0" borderId="14" xfId="0" applyFont="1" applyBorder="1" applyAlignment="1" applyProtection="1">
      <alignment horizontal="center" vertical="center"/>
    </xf>
    <xf numFmtId="0" fontId="23" fillId="0" borderId="0" xfId="0" applyFont="1" applyBorder="1" applyAlignment="1" applyProtection="1">
      <alignment horizontal="left" vertical="center"/>
    </xf>
    <xf numFmtId="0" fontId="0" fillId="0" borderId="1" xfId="0" applyBorder="1" applyAlignment="1" applyProtection="1">
      <alignment horizontal="center" vertical="center"/>
      <protection locked="0"/>
    </xf>
    <xf numFmtId="0" fontId="0" fillId="3" borderId="35" xfId="0" applyFont="1" applyFill="1" applyBorder="1" applyAlignment="1" applyProtection="1">
      <alignment horizontal="right" vertical="center" shrinkToFit="1"/>
      <protection locked="0"/>
    </xf>
    <xf numFmtId="0" fontId="1" fillId="0" borderId="12" xfId="3" applyFill="1" applyBorder="1" applyAlignment="1" applyProtection="1">
      <alignment horizontal="center" vertical="center"/>
    </xf>
    <xf numFmtId="0" fontId="23" fillId="0" borderId="11" xfId="3" applyFont="1" applyFill="1" applyBorder="1" applyAlignment="1" applyProtection="1">
      <alignment horizontal="center" vertical="center"/>
    </xf>
    <xf numFmtId="0" fontId="1" fillId="0" borderId="11" xfId="3" applyFill="1" applyBorder="1" applyAlignment="1" applyProtection="1">
      <alignment horizontal="center" vertical="center"/>
    </xf>
    <xf numFmtId="0" fontId="1" fillId="0" borderId="0" xfId="3" applyFont="1" applyFill="1" applyBorder="1" applyAlignment="1" applyProtection="1">
      <alignment horizontal="center" vertical="center"/>
    </xf>
    <xf numFmtId="0" fontId="1" fillId="0" borderId="0" xfId="3" applyFill="1" applyAlignment="1" applyProtection="1">
      <alignment vertical="center"/>
    </xf>
    <xf numFmtId="0" fontId="41" fillId="4" borderId="1" xfId="4" applyFont="1" applyFill="1" applyBorder="1" applyAlignment="1" applyProtection="1">
      <alignment horizontal="center" vertical="center"/>
      <protection locked="0"/>
    </xf>
    <xf numFmtId="0" fontId="0" fillId="0" borderId="0" xfId="0" applyFont="1" applyBorder="1" applyProtection="1">
      <alignment vertical="center"/>
    </xf>
    <xf numFmtId="0" fontId="0" fillId="0" borderId="24" xfId="0" applyFont="1" applyBorder="1" applyProtection="1">
      <alignment vertical="center"/>
    </xf>
    <xf numFmtId="0" fontId="5" fillId="0" borderId="0" xfId="0" applyFont="1" applyBorder="1" applyAlignment="1" applyProtection="1">
      <alignment horizontal="center" vertical="center"/>
    </xf>
    <xf numFmtId="0" fontId="29" fillId="0" borderId="11" xfId="0" applyFont="1" applyFill="1" applyBorder="1" applyAlignment="1" applyProtection="1">
      <alignment horizontal="center" vertical="center"/>
    </xf>
    <xf numFmtId="0" fontId="0" fillId="0" borderId="11" xfId="0" applyFont="1" applyFill="1" applyBorder="1" applyAlignment="1" applyProtection="1">
      <alignment horizontal="center" vertical="center"/>
    </xf>
    <xf numFmtId="0" fontId="3" fillId="0" borderId="35" xfId="0" applyFont="1" applyFill="1" applyBorder="1" applyAlignment="1" applyProtection="1">
      <alignment vertical="center" shrinkToFit="1"/>
    </xf>
    <xf numFmtId="0" fontId="51" fillId="0" borderId="12" xfId="0" applyFont="1" applyFill="1" applyBorder="1" applyAlignment="1" applyProtection="1">
      <alignment vertical="center"/>
    </xf>
    <xf numFmtId="38" fontId="25" fillId="2" borderId="2" xfId="2" applyFont="1" applyFill="1" applyBorder="1" applyAlignment="1" applyProtection="1">
      <alignment horizontal="right" vertical="center"/>
    </xf>
    <xf numFmtId="0" fontId="40" fillId="0" borderId="0" xfId="0" applyFont="1" applyFill="1" applyAlignment="1" applyProtection="1">
      <alignment vertical="center" wrapText="1"/>
    </xf>
    <xf numFmtId="0" fontId="23" fillId="0" borderId="0" xfId="0" applyFont="1" applyBorder="1" applyAlignment="1" applyProtection="1">
      <alignment horizontal="left" vertical="center"/>
    </xf>
    <xf numFmtId="177" fontId="0" fillId="0" borderId="0" xfId="0" applyNumberFormat="1" applyFont="1" applyAlignment="1" applyProtection="1">
      <alignment horizontal="center" vertical="center"/>
    </xf>
    <xf numFmtId="0" fontId="0" fillId="0" borderId="1" xfId="0" applyBorder="1" applyAlignment="1" applyProtection="1">
      <alignment horizontal="center" vertical="center"/>
    </xf>
    <xf numFmtId="0" fontId="0" fillId="0" borderId="1" xfId="0" applyFont="1" applyBorder="1" applyAlignment="1" applyProtection="1">
      <alignment horizontal="center" vertical="center"/>
    </xf>
    <xf numFmtId="0" fontId="5" fillId="0" borderId="0" xfId="0" applyFont="1" applyAlignment="1" applyProtection="1">
      <alignment horizontal="right" vertical="center"/>
    </xf>
    <xf numFmtId="0" fontId="0" fillId="0" borderId="0" xfId="0" applyAlignment="1" applyProtection="1">
      <alignment horizontal="center" vertical="center"/>
    </xf>
    <xf numFmtId="0" fontId="54" fillId="4" borderId="1" xfId="0" applyFont="1" applyFill="1" applyBorder="1" applyAlignment="1" applyProtection="1">
      <alignment horizontal="center" vertical="center"/>
      <protection locked="0"/>
    </xf>
    <xf numFmtId="177" fontId="0" fillId="0" borderId="0" xfId="0" applyNumberFormat="1" applyFont="1" applyAlignment="1" applyProtection="1">
      <alignment horizontal="center" vertical="center"/>
    </xf>
    <xf numFmtId="0" fontId="31" fillId="0" borderId="0" xfId="0" applyFont="1" applyProtection="1">
      <alignment vertical="center"/>
    </xf>
    <xf numFmtId="0" fontId="0" fillId="0" borderId="0" xfId="0" applyFont="1" applyAlignment="1" applyProtection="1">
      <alignment horizontal="right" vertical="center"/>
    </xf>
    <xf numFmtId="0" fontId="5" fillId="0" borderId="0" xfId="0" applyFont="1" applyBorder="1" applyAlignment="1" applyProtection="1">
      <alignment vertical="center"/>
    </xf>
    <xf numFmtId="0" fontId="41" fillId="4" borderId="1" xfId="0" applyFont="1" applyFill="1" applyBorder="1" applyAlignment="1" applyProtection="1">
      <alignment horizontal="center" vertical="center"/>
      <protection locked="0"/>
    </xf>
    <xf numFmtId="0" fontId="0" fillId="9" borderId="0" xfId="0" applyFont="1" applyFill="1" applyAlignment="1" applyProtection="1">
      <alignment horizontal="center" vertical="center"/>
    </xf>
    <xf numFmtId="0" fontId="46" fillId="9" borderId="4" xfId="0" applyFont="1" applyFill="1" applyBorder="1" applyAlignment="1" applyProtection="1">
      <alignment horizontal="center" vertical="center"/>
    </xf>
    <xf numFmtId="179" fontId="65" fillId="9" borderId="1" xfId="2" applyNumberFormat="1" applyFont="1" applyFill="1" applyBorder="1" applyAlignment="1" applyProtection="1">
      <alignment horizontal="right" vertical="center"/>
    </xf>
    <xf numFmtId="0" fontId="0" fillId="9" borderId="1" xfId="0" applyFont="1" applyFill="1" applyBorder="1" applyAlignment="1" applyProtection="1">
      <alignment horizontal="center" vertical="center"/>
    </xf>
    <xf numFmtId="0" fontId="0" fillId="9" borderId="0" xfId="0" applyFont="1" applyFill="1" applyProtection="1">
      <alignment vertical="center"/>
    </xf>
    <xf numFmtId="38" fontId="37" fillId="0" borderId="5" xfId="2" applyFont="1" applyFill="1" applyBorder="1" applyAlignment="1" applyProtection="1">
      <alignment horizontal="right" vertical="center"/>
    </xf>
    <xf numFmtId="0" fontId="0" fillId="10" borderId="0" xfId="0" applyFont="1" applyFill="1" applyProtection="1">
      <alignment vertical="center"/>
    </xf>
    <xf numFmtId="0" fontId="23" fillId="10" borderId="1" xfId="0" applyFont="1" applyFill="1" applyBorder="1" applyAlignment="1" applyProtection="1">
      <alignment horizontal="center" vertical="center"/>
    </xf>
    <xf numFmtId="38" fontId="37" fillId="10" borderId="1" xfId="2" applyFont="1" applyFill="1" applyBorder="1" applyProtection="1">
      <alignment vertical="center"/>
    </xf>
    <xf numFmtId="0" fontId="46" fillId="10" borderId="12" xfId="0" applyFont="1" applyFill="1" applyBorder="1" applyAlignment="1" applyProtection="1">
      <alignment horizontal="center" vertical="center"/>
    </xf>
    <xf numFmtId="184" fontId="28" fillId="10" borderId="1" xfId="2" applyNumberFormat="1" applyFont="1" applyFill="1" applyBorder="1" applyAlignment="1" applyProtection="1">
      <alignment horizontal="right" vertical="center"/>
    </xf>
    <xf numFmtId="0" fontId="0" fillId="10" borderId="1" xfId="0" applyFont="1" applyFill="1" applyBorder="1" applyAlignment="1" applyProtection="1">
      <alignment horizontal="center" vertical="center"/>
    </xf>
    <xf numFmtId="179" fontId="37" fillId="2" borderId="1" xfId="2" applyNumberFormat="1" applyFont="1" applyFill="1" applyBorder="1" applyAlignment="1" applyProtection="1">
      <alignment horizontal="right" vertical="center"/>
    </xf>
    <xf numFmtId="0" fontId="41" fillId="0" borderId="2" xfId="0" applyFont="1" applyFill="1" applyBorder="1" applyAlignment="1" applyProtection="1">
      <alignment vertical="center"/>
    </xf>
    <xf numFmtId="0" fontId="41" fillId="0" borderId="11" xfId="0" applyFont="1" applyFill="1" applyBorder="1" applyAlignment="1" applyProtection="1">
      <alignment vertical="center"/>
    </xf>
    <xf numFmtId="0" fontId="41" fillId="0" borderId="12" xfId="0" applyFont="1" applyFill="1" applyBorder="1" applyAlignment="1" applyProtection="1">
      <alignment vertical="center"/>
    </xf>
    <xf numFmtId="0" fontId="66" fillId="0" borderId="5" xfId="0" applyFont="1" applyFill="1" applyBorder="1" applyAlignment="1" applyProtection="1">
      <alignment horizontal="left" vertical="center"/>
    </xf>
    <xf numFmtId="0" fontId="55" fillId="0" borderId="5" xfId="0" applyFont="1" applyBorder="1" applyAlignment="1" applyProtection="1">
      <alignment horizontal="left" vertical="center"/>
    </xf>
    <xf numFmtId="38" fontId="45" fillId="2" borderId="5" xfId="2" applyFont="1" applyFill="1" applyBorder="1" applyProtection="1">
      <alignment vertical="center"/>
    </xf>
    <xf numFmtId="0" fontId="6" fillId="0" borderId="0" xfId="0" applyFont="1" applyProtection="1">
      <alignment vertical="center"/>
    </xf>
    <xf numFmtId="0" fontId="54" fillId="0" borderId="0" xfId="0" applyFont="1" applyProtection="1">
      <alignment vertical="center"/>
    </xf>
    <xf numFmtId="0" fontId="10" fillId="0" borderId="0" xfId="0" applyFont="1" applyFill="1" applyBorder="1" applyAlignment="1" applyProtection="1">
      <alignment vertical="center"/>
    </xf>
    <xf numFmtId="177" fontId="56" fillId="2" borderId="2" xfId="0" applyNumberFormat="1" applyFont="1" applyFill="1" applyBorder="1" applyAlignment="1" applyProtection="1">
      <alignment horizontal="center" vertical="center"/>
    </xf>
    <xf numFmtId="38" fontId="54" fillId="0" borderId="1" xfId="2" applyFont="1" applyFill="1" applyBorder="1" applyAlignment="1" applyProtection="1">
      <alignment horizontal="center" vertical="center"/>
    </xf>
    <xf numFmtId="0" fontId="2" fillId="11" borderId="1" xfId="0" applyFont="1" applyFill="1" applyBorder="1" applyAlignment="1" applyProtection="1">
      <alignment vertical="center" wrapText="1"/>
    </xf>
    <xf numFmtId="0" fontId="48" fillId="11" borderId="1" xfId="0" applyFont="1" applyFill="1" applyBorder="1" applyAlignment="1" applyProtection="1">
      <alignment vertical="center" wrapText="1"/>
    </xf>
    <xf numFmtId="0" fontId="4" fillId="3" borderId="1" xfId="0" applyFont="1" applyFill="1" applyBorder="1" applyAlignment="1" applyProtection="1">
      <alignment horizontal="center" vertical="center"/>
      <protection locked="0"/>
    </xf>
    <xf numFmtId="0" fontId="0" fillId="3" borderId="23" xfId="0" applyFont="1" applyFill="1" applyBorder="1" applyAlignment="1" applyProtection="1">
      <alignment vertical="center" wrapText="1"/>
      <protection locked="0"/>
    </xf>
    <xf numFmtId="0" fontId="0" fillId="3" borderId="5" xfId="0" applyFont="1" applyFill="1" applyBorder="1" applyAlignment="1" applyProtection="1">
      <alignment vertical="center" wrapText="1"/>
      <protection locked="0"/>
    </xf>
    <xf numFmtId="0" fontId="0" fillId="3" borderId="28" xfId="0" applyFont="1" applyFill="1" applyBorder="1" applyAlignment="1" applyProtection="1">
      <alignment vertical="center" wrapText="1"/>
      <protection locked="0"/>
    </xf>
    <xf numFmtId="0" fontId="0" fillId="3" borderId="30" xfId="0" applyFont="1" applyFill="1" applyBorder="1" applyAlignment="1" applyProtection="1">
      <alignment vertical="center" wrapText="1"/>
      <protection locked="0"/>
    </xf>
    <xf numFmtId="0" fontId="0" fillId="3" borderId="38" xfId="0" applyFont="1" applyFill="1" applyBorder="1" applyAlignment="1" applyProtection="1">
      <alignment vertical="center" wrapText="1"/>
      <protection locked="0"/>
    </xf>
    <xf numFmtId="0" fontId="0" fillId="3" borderId="40" xfId="0" applyFont="1" applyFill="1" applyBorder="1" applyAlignment="1" applyProtection="1">
      <alignment vertical="center" wrapText="1"/>
      <protection locked="0"/>
    </xf>
    <xf numFmtId="0" fontId="0" fillId="3" borderId="41" xfId="0" applyFont="1" applyFill="1" applyBorder="1" applyAlignment="1" applyProtection="1">
      <alignment vertical="center" wrapText="1"/>
      <protection locked="0"/>
    </xf>
    <xf numFmtId="0" fontId="23" fillId="0" borderId="11" xfId="3" applyFont="1" applyFill="1" applyBorder="1" applyAlignment="1" applyProtection="1">
      <alignment horizontal="center" vertical="center"/>
    </xf>
    <xf numFmtId="0" fontId="0" fillId="0" borderId="11" xfId="0" applyFont="1" applyFill="1" applyBorder="1" applyAlignment="1" applyProtection="1">
      <alignment horizontal="center" vertical="center"/>
    </xf>
    <xf numFmtId="0" fontId="74" fillId="0" borderId="0" xfId="0" applyFont="1" applyProtection="1">
      <alignment vertical="center"/>
    </xf>
    <xf numFmtId="183" fontId="23" fillId="3" borderId="2" xfId="3" applyNumberFormat="1" applyFont="1" applyFill="1" applyBorder="1" applyAlignment="1" applyProtection="1">
      <alignment horizontal="center" vertical="center"/>
      <protection locked="0"/>
    </xf>
    <xf numFmtId="0" fontId="0" fillId="0" borderId="0" xfId="3" applyFont="1" applyFill="1" applyProtection="1">
      <alignment vertical="center"/>
    </xf>
    <xf numFmtId="0" fontId="23" fillId="0" borderId="5" xfId="3" applyFont="1" applyFill="1" applyBorder="1" applyAlignment="1" applyProtection="1">
      <alignment horizontal="center" vertical="center"/>
    </xf>
    <xf numFmtId="0" fontId="23" fillId="0" borderId="5" xfId="3" applyFont="1" applyFill="1" applyBorder="1" applyAlignment="1" applyProtection="1">
      <alignment vertical="center"/>
    </xf>
    <xf numFmtId="0" fontId="23" fillId="0" borderId="15" xfId="3" applyFont="1" applyFill="1" applyBorder="1" applyAlignment="1" applyProtection="1">
      <alignment vertical="center"/>
    </xf>
    <xf numFmtId="14" fontId="76" fillId="0" borderId="0" xfId="0" applyNumberFormat="1" applyFont="1" applyFill="1" applyAlignment="1" applyProtection="1">
      <alignment horizontal="right" vertical="center"/>
    </xf>
    <xf numFmtId="0" fontId="78" fillId="0" borderId="11" xfId="3" applyFont="1" applyFill="1" applyBorder="1" applyAlignment="1" applyProtection="1">
      <alignment horizontal="center" vertical="center" shrinkToFit="1"/>
    </xf>
    <xf numFmtId="0" fontId="51" fillId="6" borderId="11" xfId="0" applyFont="1" applyFill="1" applyBorder="1" applyAlignment="1" applyProtection="1">
      <alignment horizontal="left" vertical="center"/>
    </xf>
    <xf numFmtId="0" fontId="77" fillId="0" borderId="11" xfId="0" applyFont="1" applyBorder="1" applyAlignment="1" applyProtection="1">
      <alignment horizontal="left" vertical="center"/>
    </xf>
    <xf numFmtId="38" fontId="37" fillId="2" borderId="3" xfId="2" applyFont="1" applyFill="1" applyBorder="1" applyAlignment="1" applyProtection="1">
      <alignment horizontal="right" vertical="center"/>
    </xf>
    <xf numFmtId="185" fontId="5" fillId="2" borderId="23" xfId="0" applyNumberFormat="1" applyFont="1" applyFill="1" applyBorder="1" applyAlignment="1" applyProtection="1">
      <alignment horizontal="center" vertical="center"/>
    </xf>
    <xf numFmtId="0" fontId="0" fillId="3" borderId="43" xfId="0" applyFont="1" applyFill="1" applyBorder="1" applyAlignment="1" applyProtection="1">
      <alignment vertical="center" wrapText="1"/>
      <protection locked="0"/>
    </xf>
    <xf numFmtId="0" fontId="48" fillId="0" borderId="0" xfId="0" applyFont="1" applyFill="1" applyBorder="1" applyAlignment="1" applyProtection="1">
      <alignment vertical="center"/>
    </xf>
    <xf numFmtId="0" fontId="0" fillId="0" borderId="1" xfId="0" applyFont="1" applyBorder="1" applyAlignment="1" applyProtection="1">
      <alignment horizontal="center" vertical="center"/>
    </xf>
    <xf numFmtId="0" fontId="23" fillId="0" borderId="1" xfId="0" applyFont="1" applyBorder="1" applyAlignment="1" applyProtection="1">
      <alignment horizontal="center" vertical="center"/>
    </xf>
    <xf numFmtId="0" fontId="23" fillId="4" borderId="1" xfId="3"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right" vertical="center"/>
    </xf>
    <xf numFmtId="0" fontId="23" fillId="0" borderId="11" xfId="3" applyFont="1" applyFill="1" applyBorder="1" applyAlignment="1" applyProtection="1">
      <alignment horizontal="center" vertical="center"/>
    </xf>
    <xf numFmtId="0" fontId="1" fillId="0" borderId="12" xfId="3" applyFill="1" applyBorder="1" applyAlignment="1" applyProtection="1">
      <alignment horizontal="center" vertical="center"/>
    </xf>
    <xf numFmtId="0" fontId="1" fillId="0" borderId="11" xfId="3" applyFill="1" applyBorder="1" applyAlignment="1" applyProtection="1">
      <alignment horizontal="center" vertical="center"/>
    </xf>
    <xf numFmtId="0" fontId="1" fillId="0" borderId="0" xfId="3" applyFont="1" applyFill="1" applyBorder="1" applyAlignment="1" applyProtection="1">
      <alignment horizontal="center" vertical="center"/>
    </xf>
    <xf numFmtId="0" fontId="1" fillId="0" borderId="0" xfId="3" applyFill="1" applyAlignment="1" applyProtection="1">
      <alignment vertical="center"/>
    </xf>
    <xf numFmtId="0" fontId="1" fillId="0" borderId="1" xfId="3" applyFill="1" applyBorder="1" applyProtection="1">
      <alignment vertical="center"/>
    </xf>
    <xf numFmtId="38" fontId="45" fillId="2" borderId="5" xfId="2" applyFont="1" applyFill="1" applyBorder="1" applyAlignment="1" applyProtection="1">
      <alignment horizontal="right" vertical="center"/>
    </xf>
    <xf numFmtId="0" fontId="22" fillId="0" borderId="11" xfId="0" applyFont="1" applyFill="1" applyBorder="1" applyAlignment="1" applyProtection="1">
      <alignment horizontal="center" vertical="center"/>
    </xf>
    <xf numFmtId="183" fontId="23" fillId="3" borderId="2" xfId="3" applyNumberFormat="1" applyFont="1" applyFill="1" applyBorder="1" applyAlignment="1" applyProtection="1">
      <alignment horizontal="center" vertical="center"/>
    </xf>
    <xf numFmtId="0" fontId="72" fillId="0" borderId="4" xfId="0" applyFont="1" applyFill="1" applyBorder="1" applyAlignment="1" applyProtection="1">
      <alignment vertical="center"/>
    </xf>
    <xf numFmtId="0" fontId="23" fillId="0" borderId="4" xfId="0" applyFont="1" applyFill="1" applyBorder="1" applyAlignment="1" applyProtection="1">
      <alignment vertical="center"/>
    </xf>
    <xf numFmtId="0" fontId="80" fillId="0" borderId="11" xfId="0" applyFont="1" applyFill="1" applyBorder="1" applyAlignment="1" applyProtection="1">
      <alignment horizontal="center" vertical="center"/>
    </xf>
    <xf numFmtId="0" fontId="0" fillId="4" borderId="0" xfId="0" applyFont="1" applyFill="1" applyBorder="1" applyAlignment="1" applyProtection="1">
      <alignment horizontal="center" vertical="center"/>
    </xf>
    <xf numFmtId="38" fontId="37" fillId="2" borderId="1" xfId="2" applyFont="1" applyFill="1" applyBorder="1" applyProtection="1">
      <alignment vertical="center"/>
    </xf>
    <xf numFmtId="0" fontId="0" fillId="0" borderId="30" xfId="0" applyFont="1" applyFill="1" applyBorder="1" applyAlignment="1" applyProtection="1">
      <alignment vertical="center" wrapText="1"/>
    </xf>
    <xf numFmtId="0" fontId="0" fillId="0" borderId="29" xfId="0" applyFont="1" applyFill="1" applyBorder="1" applyAlignment="1" applyProtection="1">
      <alignment vertical="center" wrapText="1"/>
    </xf>
    <xf numFmtId="0" fontId="0" fillId="0" borderId="40" xfId="0" applyFont="1" applyFill="1" applyBorder="1" applyAlignment="1" applyProtection="1">
      <alignment vertical="center" wrapText="1"/>
    </xf>
    <xf numFmtId="0" fontId="0" fillId="0" borderId="39" xfId="0" applyFont="1" applyFill="1" applyBorder="1" applyAlignment="1" applyProtection="1">
      <alignment vertical="center" wrapText="1"/>
    </xf>
    <xf numFmtId="185" fontId="0" fillId="2" borderId="5" xfId="0" applyNumberFormat="1" applyFont="1" applyFill="1" applyBorder="1" applyAlignment="1" applyProtection="1">
      <alignment horizontal="center" vertical="center"/>
    </xf>
    <xf numFmtId="185" fontId="0" fillId="2" borderId="15" xfId="0" applyNumberFormat="1" applyFont="1" applyFill="1" applyBorder="1" applyAlignment="1" applyProtection="1">
      <alignment horizontal="center" vertical="center"/>
    </xf>
    <xf numFmtId="0" fontId="0" fillId="0" borderId="14" xfId="0" applyFont="1" applyFill="1" applyBorder="1" applyAlignment="1" applyProtection="1">
      <alignment vertical="center" wrapText="1"/>
    </xf>
    <xf numFmtId="0" fontId="0" fillId="0" borderId="5" xfId="0" applyFont="1" applyFill="1" applyBorder="1" applyAlignment="1" applyProtection="1">
      <alignment vertical="center" wrapText="1"/>
    </xf>
    <xf numFmtId="0" fontId="0" fillId="0" borderId="15" xfId="0" applyFont="1" applyFill="1" applyBorder="1" applyAlignment="1" applyProtection="1">
      <alignment vertical="center" wrapText="1"/>
    </xf>
    <xf numFmtId="0" fontId="23" fillId="0" borderId="0" xfId="0" applyFont="1" applyBorder="1" applyAlignment="1" applyProtection="1">
      <alignment horizontal="left" vertical="center"/>
    </xf>
    <xf numFmtId="0" fontId="0" fillId="0" borderId="3" xfId="0" applyFont="1" applyBorder="1" applyAlignment="1" applyProtection="1">
      <alignment horizontal="center" vertical="center"/>
    </xf>
    <xf numFmtId="0" fontId="23" fillId="0" borderId="12" xfId="0" applyFont="1" applyFill="1" applyBorder="1" applyAlignment="1" applyProtection="1">
      <alignment horizontal="center" vertical="center"/>
    </xf>
    <xf numFmtId="177" fontId="0" fillId="0" borderId="0" xfId="0" applyNumberFormat="1" applyFont="1" applyAlignment="1" applyProtection="1">
      <alignment horizontal="center" vertical="center"/>
    </xf>
    <xf numFmtId="0" fontId="0" fillId="0" borderId="1" xfId="0" applyFont="1" applyBorder="1" applyAlignment="1" applyProtection="1">
      <alignment horizontal="center" vertical="center"/>
    </xf>
    <xf numFmtId="0" fontId="5" fillId="0" borderId="0" xfId="0" applyFont="1" applyAlignment="1" applyProtection="1">
      <alignment horizontal="right" vertical="center"/>
    </xf>
    <xf numFmtId="0" fontId="0" fillId="0" borderId="0" xfId="0" applyFont="1" applyAlignment="1" applyProtection="1">
      <alignment vertical="center"/>
    </xf>
    <xf numFmtId="0" fontId="23" fillId="0" borderId="6" xfId="0" applyFont="1" applyFill="1" applyBorder="1" applyAlignment="1" applyProtection="1">
      <alignment horizontal="center" vertical="center"/>
    </xf>
    <xf numFmtId="0" fontId="0" fillId="0" borderId="11"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23" fillId="0" borderId="1" xfId="0" applyFont="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0" xfId="0" applyFont="1" applyAlignment="1" applyProtection="1">
      <alignment horizontal="left" vertical="center"/>
    </xf>
    <xf numFmtId="177" fontId="0" fillId="4" borderId="3" xfId="0" applyNumberFormat="1" applyFont="1" applyFill="1" applyBorder="1" applyAlignment="1" applyProtection="1">
      <alignment vertical="center"/>
      <protection locked="0"/>
    </xf>
    <xf numFmtId="0" fontId="0" fillId="4" borderId="3" xfId="0" applyFont="1" applyFill="1" applyBorder="1" applyAlignment="1" applyProtection="1">
      <alignment vertical="center"/>
      <protection locked="0"/>
    </xf>
    <xf numFmtId="0" fontId="23" fillId="4" borderId="13" xfId="3" applyFont="1" applyFill="1" applyBorder="1" applyAlignment="1" applyProtection="1">
      <alignment horizontal="center" vertical="center"/>
      <protection locked="0"/>
    </xf>
    <xf numFmtId="0" fontId="77" fillId="0" borderId="5" xfId="0" applyFont="1" applyBorder="1" applyAlignment="1" applyProtection="1">
      <alignment horizontal="left" vertical="center"/>
    </xf>
    <xf numFmtId="0" fontId="29" fillId="0" borderId="5" xfId="0" applyFont="1" applyFill="1" applyBorder="1" applyAlignment="1" applyProtection="1">
      <alignment horizontal="center" vertical="center"/>
    </xf>
    <xf numFmtId="0" fontId="84" fillId="0" borderId="0" xfId="0" applyFont="1" applyFill="1" applyBorder="1" applyAlignment="1" applyProtection="1">
      <alignment vertical="center"/>
    </xf>
    <xf numFmtId="0" fontId="84" fillId="3" borderId="69" xfId="0" applyFont="1" applyFill="1" applyBorder="1" applyAlignment="1" applyProtection="1">
      <alignment vertical="center"/>
    </xf>
    <xf numFmtId="0" fontId="84" fillId="4" borderId="65" xfId="0" applyFont="1" applyFill="1" applyBorder="1" applyAlignment="1" applyProtection="1">
      <alignment vertical="center"/>
    </xf>
    <xf numFmtId="0" fontId="84" fillId="2" borderId="70" xfId="0" applyFont="1" applyFill="1" applyBorder="1" applyAlignment="1" applyProtection="1">
      <alignment vertical="center"/>
    </xf>
    <xf numFmtId="183" fontId="23" fillId="3" borderId="2" xfId="3" applyNumberFormat="1" applyFont="1" applyFill="1" applyBorder="1" applyAlignment="1" applyProtection="1">
      <alignment horizontal="center" vertical="center"/>
      <protection locked="0"/>
    </xf>
    <xf numFmtId="0" fontId="80" fillId="0" borderId="5" xfId="0" applyFont="1" applyFill="1" applyBorder="1" applyAlignment="1" applyProtection="1">
      <alignment horizontal="center" vertical="center"/>
    </xf>
    <xf numFmtId="0" fontId="0" fillId="4" borderId="1" xfId="3" applyNumberFormat="1" applyFont="1" applyFill="1" applyBorder="1" applyAlignment="1" applyProtection="1">
      <alignment horizontal="center" vertical="center"/>
      <protection locked="0"/>
    </xf>
    <xf numFmtId="38" fontId="87" fillId="0" borderId="12" xfId="2" applyFont="1" applyFill="1" applyBorder="1" applyAlignment="1" applyProtection="1">
      <alignment vertical="top" wrapText="1"/>
    </xf>
    <xf numFmtId="0" fontId="0" fillId="0" borderId="1" xfId="0" applyFont="1" applyBorder="1" applyAlignment="1" applyProtection="1">
      <alignment horizontal="center" vertical="center" wrapText="1"/>
    </xf>
    <xf numFmtId="0" fontId="23" fillId="0" borderId="5" xfId="0" applyFont="1" applyBorder="1" applyAlignment="1" applyProtection="1">
      <alignment horizontal="left" vertical="center"/>
    </xf>
    <xf numFmtId="0" fontId="23" fillId="0" borderId="11" xfId="0" applyFont="1" applyBorder="1" applyAlignment="1" applyProtection="1">
      <alignment horizontal="left" vertical="center"/>
    </xf>
    <xf numFmtId="0" fontId="0" fillId="0" borderId="15" xfId="0" applyFont="1" applyFill="1" applyBorder="1" applyAlignment="1" applyProtection="1">
      <alignment horizontal="center" vertical="center"/>
    </xf>
    <xf numFmtId="0" fontId="0" fillId="3" borderId="35" xfId="0" applyFont="1" applyFill="1" applyBorder="1" applyAlignment="1" applyProtection="1">
      <alignment horizontal="right" vertical="center" shrinkToFit="1"/>
      <protection locked="0"/>
    </xf>
    <xf numFmtId="0" fontId="23" fillId="0" borderId="11" xfId="3" applyFont="1" applyFill="1" applyBorder="1" applyAlignment="1" applyProtection="1">
      <alignment horizontal="center" vertical="center"/>
      <protection locked="0"/>
    </xf>
    <xf numFmtId="183" fontId="23" fillId="3" borderId="2" xfId="3" applyNumberFormat="1" applyFont="1" applyFill="1" applyBorder="1" applyAlignment="1" applyProtection="1">
      <alignment horizontal="center" vertical="center"/>
      <protection locked="0"/>
    </xf>
    <xf numFmtId="0" fontId="0" fillId="0" borderId="0" xfId="0" applyFont="1" applyProtection="1">
      <alignment vertical="center"/>
      <protection locked="0"/>
    </xf>
    <xf numFmtId="3" fontId="0" fillId="0" borderId="0" xfId="0" applyNumberFormat="1" applyFont="1" applyProtection="1">
      <alignment vertical="center"/>
      <protection locked="0"/>
    </xf>
    <xf numFmtId="0" fontId="41" fillId="0" borderId="0" xfId="0" applyFont="1" applyBorder="1" applyAlignment="1" applyProtection="1">
      <alignment vertical="center"/>
      <protection locked="0"/>
    </xf>
    <xf numFmtId="0" fontId="60" fillId="7" borderId="0" xfId="4" applyFont="1" applyProtection="1">
      <alignment vertical="center"/>
      <protection locked="0"/>
    </xf>
    <xf numFmtId="0" fontId="41" fillId="0" borderId="0" xfId="0" applyFont="1" applyBorder="1" applyAlignment="1" applyProtection="1">
      <alignment horizontal="left" vertical="center"/>
      <protection locked="0"/>
    </xf>
    <xf numFmtId="0" fontId="0" fillId="0" borderId="0" xfId="0" applyFont="1" applyFill="1" applyProtection="1">
      <alignment vertical="center"/>
      <protection locked="0"/>
    </xf>
    <xf numFmtId="0" fontId="58" fillId="7" borderId="0" xfId="4" applyProtection="1">
      <alignment vertical="center"/>
      <protection locked="0"/>
    </xf>
    <xf numFmtId="0" fontId="0" fillId="0" borderId="0" xfId="3" applyFont="1" applyFill="1" applyProtection="1">
      <alignment vertical="center"/>
      <protection locked="0"/>
    </xf>
    <xf numFmtId="14" fontId="3" fillId="0" borderId="1" xfId="0" applyNumberFormat="1" applyFont="1" applyFill="1" applyBorder="1" applyAlignment="1" applyProtection="1">
      <alignment horizontal="right" vertical="center"/>
      <protection locked="0"/>
    </xf>
    <xf numFmtId="0" fontId="0" fillId="0" borderId="0" xfId="0" applyFont="1" applyAlignment="1" applyProtection="1">
      <alignment vertical="center"/>
      <protection locked="0"/>
    </xf>
    <xf numFmtId="56" fontId="0" fillId="0" borderId="0" xfId="0" applyNumberFormat="1" applyFont="1" applyProtection="1">
      <alignment vertical="center"/>
      <protection locked="0"/>
    </xf>
    <xf numFmtId="0" fontId="0" fillId="0" borderId="1" xfId="0" applyFont="1" applyBorder="1" applyProtection="1">
      <alignment vertical="center"/>
      <protection locked="0"/>
    </xf>
    <xf numFmtId="0" fontId="0" fillId="0" borderId="0" xfId="0" applyFont="1" applyFill="1" applyBorder="1" applyAlignment="1" applyProtection="1">
      <alignment horizontal="left" vertical="center"/>
      <protection locked="0"/>
    </xf>
    <xf numFmtId="0" fontId="0" fillId="4" borderId="0" xfId="0" applyFont="1" applyFill="1" applyBorder="1" applyAlignment="1" applyProtection="1">
      <alignment horizontal="center" vertical="center"/>
      <protection locked="0"/>
    </xf>
    <xf numFmtId="0" fontId="0" fillId="0" borderId="0" xfId="0" applyFont="1" applyAlignment="1" applyProtection="1">
      <alignment horizontal="left" vertical="center" wrapText="1"/>
      <protection locked="0"/>
    </xf>
    <xf numFmtId="5" fontId="0" fillId="0" borderId="0" xfId="0" applyNumberFormat="1" applyFont="1" applyProtection="1">
      <alignment vertical="center"/>
      <protection locked="0"/>
    </xf>
    <xf numFmtId="5" fontId="0" fillId="0" borderId="0" xfId="0" applyNumberFormat="1" applyFont="1" applyFill="1" applyProtection="1">
      <alignment vertical="center"/>
      <protection locked="0"/>
    </xf>
    <xf numFmtId="0" fontId="23" fillId="3" borderId="21" xfId="3" applyFont="1" applyFill="1" applyBorder="1" applyAlignment="1" applyProtection="1">
      <alignment horizontal="center" vertical="center" shrinkToFit="1"/>
    </xf>
    <xf numFmtId="0" fontId="23" fillId="3" borderId="20" xfId="3" applyFont="1" applyFill="1" applyBorder="1" applyAlignment="1" applyProtection="1">
      <alignment horizontal="center" vertical="center" shrinkToFit="1"/>
    </xf>
    <xf numFmtId="0" fontId="23" fillId="3" borderId="22" xfId="3" applyFont="1" applyFill="1" applyBorder="1" applyAlignment="1" applyProtection="1">
      <alignment horizontal="center" vertical="center" shrinkToFit="1"/>
    </xf>
    <xf numFmtId="0" fontId="0" fillId="3" borderId="2"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178" fontId="5" fillId="3" borderId="2" xfId="2" applyNumberFormat="1" applyFont="1" applyFill="1" applyBorder="1" applyAlignment="1" applyProtection="1">
      <alignment horizontal="center" vertical="center"/>
      <protection locked="0"/>
    </xf>
    <xf numFmtId="178" fontId="5" fillId="3" borderId="11" xfId="2" applyNumberFormat="1" applyFont="1" applyFill="1" applyBorder="1" applyAlignment="1" applyProtection="1">
      <alignment horizontal="center" vertical="center"/>
      <protection locked="0"/>
    </xf>
    <xf numFmtId="178" fontId="5" fillId="3" borderId="12" xfId="2" applyNumberFormat="1" applyFon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178" fontId="5" fillId="3" borderId="1" xfId="2" applyNumberFormat="1" applyFont="1" applyFill="1" applyBorder="1" applyAlignment="1" applyProtection="1">
      <alignment horizontal="center" vertical="center"/>
      <protection locked="0"/>
    </xf>
    <xf numFmtId="0" fontId="3" fillId="4" borderId="2"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 xfId="0" applyFont="1" applyFill="1" applyBorder="1" applyAlignment="1">
      <alignment horizontal="center" vertical="center" wrapText="1"/>
    </xf>
    <xf numFmtId="0" fontId="0" fillId="0" borderId="11" xfId="0" applyFont="1" applyBorder="1" applyAlignment="1" applyProtection="1">
      <alignment horizontal="left" vertical="center"/>
      <protection locked="0"/>
    </xf>
    <xf numFmtId="0" fontId="0" fillId="3" borderId="11" xfId="0" applyFont="1" applyFill="1" applyBorder="1" applyAlignment="1" applyProtection="1">
      <alignment horizontal="left" vertical="center"/>
      <protection locked="0"/>
    </xf>
    <xf numFmtId="0" fontId="6" fillId="0" borderId="0" xfId="0" applyFont="1" applyAlignment="1">
      <alignment horizontal="center" vertical="center"/>
    </xf>
    <xf numFmtId="0" fontId="10" fillId="3" borderId="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 fillId="0" borderId="0" xfId="0" applyFont="1" applyBorder="1" applyAlignment="1">
      <alignment horizontal="center" vertical="center"/>
    </xf>
    <xf numFmtId="0" fontId="0" fillId="0" borderId="0" xfId="0" applyAlignment="1">
      <alignment vertical="center"/>
    </xf>
    <xf numFmtId="0" fontId="0" fillId="0" borderId="16"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23" xfId="0" applyBorder="1" applyAlignment="1">
      <alignment horizontal="center" vertical="center" wrapText="1"/>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0" fillId="0" borderId="16" xfId="0" applyFont="1" applyBorder="1" applyAlignment="1">
      <alignment horizontal="center" vertical="center" wrapText="1"/>
    </xf>
    <xf numFmtId="0" fontId="0" fillId="0" borderId="6"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5" xfId="0" applyFont="1" applyBorder="1" applyAlignment="1">
      <alignment horizontal="center" vertical="center" wrapText="1"/>
    </xf>
    <xf numFmtId="0" fontId="40" fillId="5" borderId="0" xfId="0" applyFont="1" applyFill="1" applyAlignment="1">
      <alignment horizontal="center" vertical="center" wrapText="1"/>
    </xf>
    <xf numFmtId="177" fontId="0" fillId="0" borderId="0" xfId="0" applyNumberFormat="1" applyFont="1" applyAlignment="1">
      <alignment horizontal="center" vertical="center"/>
    </xf>
    <xf numFmtId="177" fontId="1" fillId="0" borderId="0" xfId="0" applyNumberFormat="1" applyFont="1" applyAlignment="1">
      <alignment horizontal="center" vertical="center"/>
    </xf>
    <xf numFmtId="0" fontId="0" fillId="3" borderId="0" xfId="0" applyFont="1" applyFill="1" applyAlignment="1" applyProtection="1">
      <alignment horizontal="right" vertical="center"/>
      <protection locked="0"/>
    </xf>
    <xf numFmtId="177" fontId="0" fillId="0" borderId="0" xfId="0" applyNumberFormat="1" applyFont="1" applyBorder="1" applyAlignment="1" applyProtection="1">
      <alignment horizontal="left" vertical="center"/>
      <protection locked="0"/>
    </xf>
    <xf numFmtId="177" fontId="0" fillId="3" borderId="5" xfId="0" applyNumberFormat="1" applyFont="1" applyFill="1" applyBorder="1" applyAlignment="1" applyProtection="1">
      <alignment horizontal="left" vertical="center" shrinkToFit="1"/>
      <protection locked="0"/>
    </xf>
    <xf numFmtId="0" fontId="0" fillId="0" borderId="4" xfId="0" applyFont="1" applyBorder="1" applyAlignment="1" applyProtection="1">
      <alignment horizontal="left" vertical="center"/>
      <protection locked="0"/>
    </xf>
    <xf numFmtId="0" fontId="37" fillId="3" borderId="2" xfId="0" applyFont="1" applyFill="1" applyBorder="1" applyAlignment="1" applyProtection="1">
      <alignment horizontal="center" vertical="center" wrapText="1"/>
      <protection locked="0"/>
    </xf>
    <xf numFmtId="0" fontId="37" fillId="3" borderId="11" xfId="0" applyFont="1" applyFill="1" applyBorder="1" applyAlignment="1" applyProtection="1">
      <alignment horizontal="center" vertical="center" wrapText="1"/>
      <protection locked="0"/>
    </xf>
    <xf numFmtId="0" fontId="37" fillId="3" borderId="12" xfId="0" applyFont="1" applyFill="1" applyBorder="1" applyAlignment="1" applyProtection="1">
      <alignment horizontal="center" vertical="center" wrapText="1"/>
      <protection locked="0"/>
    </xf>
    <xf numFmtId="0" fontId="3" fillId="0" borderId="0" xfId="0" applyFont="1" applyFill="1" applyBorder="1" applyAlignment="1">
      <alignment horizontal="left" vertical="center" wrapText="1"/>
    </xf>
    <xf numFmtId="0" fontId="23" fillId="0" borderId="1" xfId="0" applyFont="1" applyBorder="1" applyAlignment="1" applyProtection="1">
      <alignment horizontal="center" vertical="center" wrapText="1"/>
      <protection locked="0"/>
    </xf>
    <xf numFmtId="0" fontId="55" fillId="0" borderId="11" xfId="0" applyFont="1" applyBorder="1" applyAlignment="1" applyProtection="1">
      <alignment horizontal="left" vertical="center" wrapText="1"/>
    </xf>
    <xf numFmtId="0" fontId="55" fillId="0" borderId="12" xfId="0" applyFont="1" applyBorder="1" applyAlignment="1" applyProtection="1">
      <alignment horizontal="left" vertical="center" wrapText="1"/>
    </xf>
    <xf numFmtId="0" fontId="23" fillId="0" borderId="11" xfId="0" applyFont="1" applyBorder="1" applyAlignment="1" applyProtection="1">
      <alignment horizontal="left" vertical="center"/>
      <protection locked="0"/>
    </xf>
    <xf numFmtId="0" fontId="23" fillId="0" borderId="2" xfId="0" applyFont="1" applyBorder="1" applyAlignment="1" applyProtection="1">
      <alignment horizontal="center" vertical="center" shrinkToFit="1"/>
    </xf>
    <xf numFmtId="0" fontId="23" fillId="0" borderId="12" xfId="0" applyFont="1" applyBorder="1" applyAlignment="1" applyProtection="1">
      <alignment horizontal="center" vertical="center" shrinkToFit="1"/>
    </xf>
    <xf numFmtId="0" fontId="21" fillId="0" borderId="2" xfId="0" applyFont="1" applyBorder="1" applyAlignment="1" applyProtection="1">
      <alignment horizontal="left" vertical="center" wrapText="1"/>
    </xf>
    <xf numFmtId="0" fontId="21" fillId="0" borderId="11" xfId="0" applyFont="1" applyBorder="1" applyAlignment="1" applyProtection="1">
      <alignment horizontal="left" vertical="center" wrapText="1"/>
    </xf>
    <xf numFmtId="0" fontId="21" fillId="0" borderId="12" xfId="0" applyFont="1" applyBorder="1" applyAlignment="1" applyProtection="1">
      <alignment horizontal="left" vertical="center" wrapText="1"/>
    </xf>
    <xf numFmtId="0" fontId="3" fillId="0" borderId="2" xfId="0" applyFont="1" applyBorder="1" applyAlignment="1" applyProtection="1">
      <alignment horizontal="center" vertical="center" shrinkToFit="1"/>
    </xf>
    <xf numFmtId="0" fontId="3" fillId="0" borderId="12" xfId="0" applyFont="1" applyBorder="1" applyAlignment="1" applyProtection="1">
      <alignment horizontal="center" vertical="center" shrinkToFit="1"/>
    </xf>
    <xf numFmtId="0" fontId="41" fillId="0" borderId="2" xfId="0" applyFont="1" applyBorder="1" applyAlignment="1" applyProtection="1">
      <alignment horizontal="center" vertical="center" shrinkToFit="1"/>
    </xf>
    <xf numFmtId="0" fontId="41" fillId="0" borderId="12" xfId="0" applyFont="1" applyBorder="1" applyAlignment="1" applyProtection="1">
      <alignment horizontal="center" vertical="center" shrinkToFit="1"/>
    </xf>
    <xf numFmtId="0" fontId="22" fillId="0" borderId="11" xfId="0" applyFont="1" applyBorder="1" applyAlignment="1" applyProtection="1">
      <alignment horizontal="left" vertical="center" wrapText="1"/>
    </xf>
    <xf numFmtId="0" fontId="22" fillId="0" borderId="12" xfId="0" applyFont="1" applyBorder="1" applyAlignment="1" applyProtection="1">
      <alignment horizontal="left" vertical="center" wrapText="1"/>
    </xf>
    <xf numFmtId="0" fontId="23" fillId="0" borderId="24"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23"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24" xfId="0" applyFont="1" applyBorder="1" applyAlignment="1" applyProtection="1">
      <alignment horizontal="left" vertical="center"/>
    </xf>
    <xf numFmtId="0" fontId="23" fillId="0" borderId="0" xfId="0" applyFont="1" applyBorder="1" applyAlignment="1" applyProtection="1">
      <alignment horizontal="left" vertical="center"/>
    </xf>
    <xf numFmtId="38" fontId="37" fillId="2" borderId="0" xfId="0" applyNumberFormat="1" applyFont="1" applyFill="1" applyBorder="1" applyAlignment="1" applyProtection="1">
      <alignment horizontal="right" vertical="center"/>
    </xf>
    <xf numFmtId="0" fontId="3" fillId="0" borderId="2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23" fillId="0" borderId="23" xfId="0" applyFont="1" applyBorder="1" applyAlignment="1" applyProtection="1">
      <alignment horizontal="left" vertical="center"/>
    </xf>
    <xf numFmtId="0" fontId="23" fillId="0" borderId="5" xfId="0" applyFont="1" applyBorder="1" applyAlignment="1" applyProtection="1">
      <alignment horizontal="left" vertical="center"/>
    </xf>
    <xf numFmtId="38" fontId="37" fillId="2" borderId="5" xfId="0" applyNumberFormat="1" applyFont="1" applyFill="1" applyBorder="1" applyAlignment="1" applyProtection="1">
      <alignment horizontal="right" vertical="center"/>
    </xf>
    <xf numFmtId="179" fontId="10" fillId="2" borderId="23" xfId="1" applyNumberFormat="1" applyFont="1" applyFill="1" applyBorder="1" applyAlignment="1" applyProtection="1">
      <alignment horizontal="center" vertical="center"/>
    </xf>
    <xf numFmtId="179" fontId="10" fillId="2" borderId="5" xfId="1" applyNumberFormat="1" applyFont="1" applyFill="1" applyBorder="1" applyAlignment="1" applyProtection="1">
      <alignment horizontal="center" vertical="center"/>
    </xf>
    <xf numFmtId="179" fontId="10" fillId="2" borderId="15" xfId="1" applyNumberFormat="1" applyFont="1" applyFill="1" applyBorder="1" applyAlignment="1" applyProtection="1">
      <alignment horizontal="center" vertical="center"/>
    </xf>
    <xf numFmtId="0" fontId="0" fillId="0" borderId="2"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11" xfId="0" applyFont="1" applyBorder="1" applyAlignment="1" applyProtection="1">
      <alignment horizontal="center" vertical="center"/>
    </xf>
    <xf numFmtId="0" fontId="3" fillId="8" borderId="2" xfId="0" applyFont="1" applyFill="1" applyBorder="1" applyAlignment="1" applyProtection="1">
      <alignment horizontal="center" vertical="center"/>
    </xf>
    <xf numFmtId="0" fontId="3" fillId="8" borderId="12" xfId="0" applyFont="1" applyFill="1" applyBorder="1" applyAlignment="1" applyProtection="1">
      <alignment horizontal="center" vertical="center"/>
    </xf>
    <xf numFmtId="0" fontId="22" fillId="8" borderId="2" xfId="0" applyFont="1" applyFill="1" applyBorder="1" applyAlignment="1" applyProtection="1">
      <alignment horizontal="left" vertical="center" shrinkToFit="1"/>
    </xf>
    <xf numFmtId="0" fontId="22" fillId="8" borderId="11" xfId="0" applyFont="1" applyFill="1" applyBorder="1" applyAlignment="1" applyProtection="1">
      <alignment horizontal="left" vertical="center" shrinkToFit="1"/>
    </xf>
    <xf numFmtId="0" fontId="61" fillId="0" borderId="5" xfId="0" applyFont="1" applyBorder="1" applyAlignment="1" applyProtection="1">
      <alignment vertical="center" shrinkToFit="1"/>
      <protection locked="0"/>
    </xf>
    <xf numFmtId="0" fontId="0" fillId="0" borderId="5" xfId="0" applyFont="1" applyBorder="1" applyAlignment="1">
      <alignment vertical="center" shrinkToFit="1"/>
    </xf>
    <xf numFmtId="0" fontId="0" fillId="0" borderId="16"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0" borderId="23" xfId="0" applyFont="1" applyBorder="1" applyAlignment="1" applyProtection="1">
      <alignment horizontal="center" vertical="center" wrapText="1"/>
      <protection locked="0"/>
    </xf>
    <xf numFmtId="0" fontId="0"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left" vertical="center" wrapText="1"/>
      <protection locked="0"/>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23"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0" fillId="0" borderId="3"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38" fontId="1" fillId="3" borderId="2" xfId="2" applyFont="1" applyFill="1" applyBorder="1" applyAlignment="1" applyProtection="1">
      <alignment horizontal="center" vertical="center"/>
      <protection locked="0"/>
    </xf>
    <xf numFmtId="38" fontId="1" fillId="3" borderId="11" xfId="2" applyFont="1" applyFill="1" applyBorder="1" applyAlignment="1" applyProtection="1">
      <alignment horizontal="center" vertical="center"/>
      <protection locked="0"/>
    </xf>
    <xf numFmtId="38" fontId="25" fillId="2" borderId="3" xfId="2" applyFont="1" applyFill="1" applyBorder="1" applyAlignment="1">
      <alignment horizontal="right" vertical="center"/>
    </xf>
    <xf numFmtId="38" fontId="25" fillId="2" borderId="13" xfId="2" applyFont="1" applyFill="1" applyBorder="1" applyAlignment="1">
      <alignment horizontal="right" vertical="center"/>
    </xf>
    <xf numFmtId="0" fontId="0" fillId="0" borderId="3" xfId="0" applyBorder="1" applyAlignment="1">
      <alignment horizontal="center" vertical="center"/>
    </xf>
    <xf numFmtId="0" fontId="0" fillId="0" borderId="13" xfId="0" applyBorder="1" applyAlignment="1">
      <alignment horizontal="center" vertical="center"/>
    </xf>
    <xf numFmtId="38" fontId="0" fillId="0" borderId="2" xfId="2" applyFont="1" applyFill="1" applyBorder="1" applyAlignment="1" applyProtection="1">
      <alignment horizontal="center" vertical="center"/>
      <protection locked="0"/>
    </xf>
    <xf numFmtId="38" fontId="0" fillId="0" borderId="11" xfId="2" applyFont="1" applyFill="1" applyBorder="1" applyAlignment="1" applyProtection="1">
      <alignment horizontal="center" vertical="center"/>
      <protection locked="0"/>
    </xf>
    <xf numFmtId="0" fontId="0" fillId="0" borderId="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3"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2" xfId="0" applyFont="1" applyBorder="1" applyAlignment="1" applyProtection="1">
      <alignment horizontal="center" vertical="center"/>
    </xf>
    <xf numFmtId="0" fontId="0" fillId="3" borderId="2" xfId="0" applyFont="1" applyFill="1" applyBorder="1" applyAlignment="1" applyProtection="1">
      <alignment horizontal="center" vertical="center"/>
      <protection locked="0"/>
    </xf>
    <xf numFmtId="0" fontId="0" fillId="3" borderId="11" xfId="0" applyFont="1" applyFill="1" applyBorder="1" applyAlignment="1" applyProtection="1">
      <alignment horizontal="center" vertical="center"/>
      <protection locked="0"/>
    </xf>
    <xf numFmtId="0" fontId="0" fillId="3" borderId="12" xfId="0" applyFont="1" applyFill="1" applyBorder="1" applyAlignment="1" applyProtection="1">
      <alignment horizontal="center" vertical="center"/>
      <protection locked="0"/>
    </xf>
    <xf numFmtId="14" fontId="0" fillId="3" borderId="2" xfId="0" applyNumberFormat="1" applyFont="1" applyFill="1" applyBorder="1" applyAlignment="1" applyProtection="1">
      <alignment horizontal="center" vertical="center"/>
      <protection locked="0"/>
    </xf>
    <xf numFmtId="14" fontId="0" fillId="3" borderId="11" xfId="0" applyNumberFormat="1" applyFont="1" applyFill="1" applyBorder="1" applyAlignment="1" applyProtection="1">
      <alignment horizontal="center" vertical="center"/>
      <protection locked="0"/>
    </xf>
    <xf numFmtId="14" fontId="0" fillId="3" borderId="12" xfId="0" applyNumberFormat="1" applyFont="1" applyFill="1" applyBorder="1" applyAlignment="1" applyProtection="1">
      <alignment horizontal="center" vertical="center"/>
      <protection locked="0"/>
    </xf>
    <xf numFmtId="0" fontId="0" fillId="0" borderId="16"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24"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0" fillId="0" borderId="23"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3" borderId="16"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38" fontId="37" fillId="2" borderId="3" xfId="2" applyNumberFormat="1" applyFont="1" applyFill="1" applyBorder="1" applyAlignment="1" applyProtection="1">
      <alignment horizontal="right" vertical="center"/>
    </xf>
    <xf numFmtId="38" fontId="37" fillId="2" borderId="25" xfId="2" applyNumberFormat="1" applyFont="1" applyFill="1" applyBorder="1" applyAlignment="1" applyProtection="1">
      <alignment horizontal="right" vertical="center"/>
    </xf>
    <xf numFmtId="38" fontId="37" fillId="2" borderId="13" xfId="2" applyNumberFormat="1" applyFont="1" applyFill="1" applyBorder="1" applyAlignment="1" applyProtection="1">
      <alignment horizontal="right" vertical="center"/>
    </xf>
    <xf numFmtId="0" fontId="0" fillId="0" borderId="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0" fillId="0" borderId="25" xfId="0" applyFont="1" applyBorder="1" applyAlignment="1">
      <alignment horizontal="center" vertical="center"/>
    </xf>
    <xf numFmtId="0" fontId="0" fillId="0" borderId="13" xfId="0" applyFont="1" applyBorder="1" applyAlignment="1">
      <alignment horizontal="center" vertical="center"/>
    </xf>
    <xf numFmtId="0" fontId="0" fillId="3" borderId="35" xfId="0" applyFont="1" applyFill="1" applyBorder="1" applyAlignment="1" applyProtection="1">
      <alignment horizontal="right" vertical="center" shrinkToFit="1"/>
      <protection locked="0"/>
    </xf>
    <xf numFmtId="0" fontId="0" fillId="3" borderId="28" xfId="0" applyFont="1" applyFill="1" applyBorder="1" applyAlignment="1" applyProtection="1">
      <alignment horizontal="center" vertical="center" shrinkToFit="1"/>
      <protection locked="0"/>
    </xf>
    <xf numFmtId="0" fontId="0" fillId="3" borderId="30" xfId="0" applyFont="1" applyFill="1" applyBorder="1" applyAlignment="1" applyProtection="1">
      <alignment horizontal="center" vertical="center" shrinkToFit="1"/>
      <protection locked="0"/>
    </xf>
    <xf numFmtId="0" fontId="0" fillId="0" borderId="16"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 xfId="0" applyBorder="1" applyAlignment="1">
      <alignment vertical="center"/>
    </xf>
    <xf numFmtId="0" fontId="0" fillId="0" borderId="23"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5" xfId="0" applyBorder="1" applyAlignment="1">
      <alignment vertical="center"/>
    </xf>
    <xf numFmtId="177" fontId="0" fillId="4" borderId="2" xfId="0" applyNumberFormat="1" applyFill="1" applyBorder="1" applyAlignment="1" applyProtection="1">
      <alignment horizontal="center" vertical="center"/>
      <protection locked="0"/>
    </xf>
    <xf numFmtId="177" fontId="0" fillId="4" borderId="12" xfId="0" applyNumberFormat="1" applyFill="1" applyBorder="1" applyAlignment="1" applyProtection="1">
      <alignment horizontal="center" vertical="center"/>
      <protection locked="0"/>
    </xf>
    <xf numFmtId="0" fontId="0" fillId="0" borderId="3" xfId="0" applyFill="1" applyBorder="1" applyAlignment="1" applyProtection="1">
      <alignment vertical="center"/>
      <protection locked="0"/>
    </xf>
    <xf numFmtId="0" fontId="0" fillId="0" borderId="3" xfId="0" applyFill="1" applyBorder="1" applyAlignment="1">
      <alignment vertical="center"/>
    </xf>
    <xf numFmtId="177" fontId="0" fillId="4" borderId="2" xfId="0" applyNumberFormat="1" applyFont="1" applyFill="1" applyBorder="1" applyAlignment="1" applyProtection="1">
      <alignment horizontal="center" vertical="center"/>
    </xf>
    <xf numFmtId="177" fontId="0" fillId="4" borderId="12" xfId="0" applyNumberFormat="1" applyFont="1" applyFill="1" applyBorder="1" applyAlignment="1" applyProtection="1">
      <alignment horizontal="center" vertical="center"/>
    </xf>
    <xf numFmtId="0" fontId="0" fillId="0" borderId="1" xfId="0" applyFill="1" applyBorder="1" applyAlignment="1" applyProtection="1">
      <alignment vertical="center" wrapText="1"/>
      <protection locked="0"/>
    </xf>
    <xf numFmtId="0" fontId="0" fillId="0" borderId="1" xfId="0" applyFill="1" applyBorder="1" applyAlignment="1">
      <alignment vertical="center" wrapText="1"/>
    </xf>
    <xf numFmtId="0" fontId="23" fillId="0" borderId="16" xfId="0" applyFont="1" applyBorder="1" applyAlignment="1" applyProtection="1">
      <alignment horizontal="center" vertical="center" wrapText="1"/>
    </xf>
    <xf numFmtId="0" fontId="23" fillId="0" borderId="6" xfId="0" applyFont="1" applyBorder="1" applyAlignment="1" applyProtection="1">
      <alignment horizontal="center" vertical="center"/>
    </xf>
    <xf numFmtId="0" fontId="23" fillId="0" borderId="2" xfId="0" applyFont="1" applyBorder="1" applyAlignment="1" applyProtection="1">
      <alignment horizontal="left" vertical="center"/>
    </xf>
    <xf numFmtId="0" fontId="23" fillId="0" borderId="11" xfId="0" applyFont="1" applyBorder="1" applyAlignment="1" applyProtection="1">
      <alignment horizontal="left" vertical="center"/>
    </xf>
    <xf numFmtId="0" fontId="0" fillId="0" borderId="16" xfId="0" applyFont="1" applyBorder="1" applyAlignment="1" applyProtection="1">
      <alignment horizontal="center" vertical="center"/>
    </xf>
    <xf numFmtId="0" fontId="0" fillId="0" borderId="24" xfId="0" applyFont="1" applyBorder="1" applyAlignment="1" applyProtection="1">
      <alignment horizontal="center" vertical="center"/>
    </xf>
    <xf numFmtId="0" fontId="0" fillId="0" borderId="23" xfId="0" applyFont="1" applyBorder="1" applyAlignment="1" applyProtection="1">
      <alignment horizontal="center" vertical="center"/>
    </xf>
    <xf numFmtId="180" fontId="0" fillId="0" borderId="3" xfId="0" applyNumberFormat="1" applyFont="1" applyBorder="1" applyAlignment="1" applyProtection="1">
      <alignment horizontal="center" vertical="center"/>
    </xf>
    <xf numFmtId="180" fontId="0" fillId="0" borderId="25" xfId="0" applyNumberFormat="1" applyFont="1" applyBorder="1" applyAlignment="1" applyProtection="1">
      <alignment horizontal="center" vertical="center"/>
    </xf>
    <xf numFmtId="180" fontId="0" fillId="0" borderId="13" xfId="0" applyNumberFormat="1" applyFont="1" applyBorder="1" applyAlignment="1" applyProtection="1">
      <alignment horizontal="center" vertical="center"/>
    </xf>
    <xf numFmtId="0" fontId="0" fillId="3" borderId="28" xfId="0" applyFont="1" applyFill="1" applyBorder="1" applyAlignment="1" applyProtection="1">
      <alignment horizontal="center" vertical="center"/>
      <protection locked="0"/>
    </xf>
    <xf numFmtId="0" fontId="0" fillId="3" borderId="3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center" wrapText="1"/>
    </xf>
    <xf numFmtId="177" fontId="0" fillId="3" borderId="1" xfId="0" applyNumberFormat="1" applyFont="1" applyFill="1" applyBorder="1" applyAlignment="1" applyProtection="1">
      <alignment horizontal="left" vertical="center"/>
      <protection locked="0"/>
    </xf>
    <xf numFmtId="177" fontId="0" fillId="3" borderId="2" xfId="0" applyNumberFormat="1" applyFont="1" applyFill="1" applyBorder="1" applyAlignment="1" applyProtection="1">
      <alignment horizontal="left" vertical="center"/>
      <protection locked="0"/>
    </xf>
    <xf numFmtId="177" fontId="0" fillId="0" borderId="1" xfId="0" applyNumberFormat="1" applyBorder="1" applyAlignment="1" applyProtection="1">
      <alignment horizontal="center" vertical="center"/>
      <protection locked="0"/>
    </xf>
    <xf numFmtId="183" fontId="0" fillId="3" borderId="1"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177" fontId="0" fillId="3" borderId="1" xfId="0" applyNumberFormat="1"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shrinkToFit="1"/>
      <protection locked="0"/>
    </xf>
    <xf numFmtId="0" fontId="0" fillId="3" borderId="11"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wrapText="1"/>
      <protection locked="0"/>
    </xf>
    <xf numFmtId="0" fontId="4" fillId="0" borderId="37" xfId="0" applyFont="1" applyFill="1" applyBorder="1" applyAlignment="1" applyProtection="1">
      <alignment horizontal="center" vertical="center" wrapText="1"/>
      <protection locked="0"/>
    </xf>
    <xf numFmtId="177" fontId="0" fillId="3" borderId="11" xfId="0" applyNumberFormat="1" applyFill="1" applyBorder="1" applyAlignment="1" applyProtection="1">
      <alignment horizontal="center" vertical="center"/>
      <protection locked="0"/>
    </xf>
    <xf numFmtId="177" fontId="0" fillId="3" borderId="12" xfId="0" applyNumberFormat="1" applyFill="1" applyBorder="1" applyAlignment="1" applyProtection="1">
      <alignment horizontal="center" vertical="center"/>
      <protection locked="0"/>
    </xf>
    <xf numFmtId="0" fontId="60" fillId="4" borderId="2" xfId="4" applyFont="1" applyFill="1" applyBorder="1" applyAlignment="1" applyProtection="1">
      <alignment horizontal="center" vertical="center"/>
      <protection locked="0"/>
    </xf>
    <xf numFmtId="0" fontId="60" fillId="4" borderId="12" xfId="4" applyFont="1" applyFill="1" applyBorder="1" applyAlignment="1" applyProtection="1">
      <alignment horizontal="center" vertical="center"/>
      <protection locked="0"/>
    </xf>
    <xf numFmtId="0" fontId="54" fillId="0" borderId="2" xfId="0" applyFont="1" applyBorder="1" applyAlignment="1" applyProtection="1">
      <alignment horizontal="left" vertical="center" shrinkToFit="1"/>
    </xf>
    <xf numFmtId="0" fontId="54" fillId="0" borderId="11" xfId="0" applyFont="1" applyBorder="1" applyAlignment="1" applyProtection="1">
      <alignment horizontal="left" vertical="center" shrinkToFit="1"/>
    </xf>
    <xf numFmtId="0" fontId="54" fillId="0" borderId="12" xfId="0" applyFont="1" applyBorder="1" applyAlignment="1" applyProtection="1">
      <alignment horizontal="left" vertical="center" shrinkToFit="1"/>
    </xf>
    <xf numFmtId="0" fontId="23" fillId="0" borderId="2" xfId="0" applyFont="1" applyBorder="1" applyAlignment="1" applyProtection="1">
      <alignment horizontal="center" vertical="center"/>
    </xf>
    <xf numFmtId="0" fontId="23" fillId="0" borderId="12" xfId="0" applyFont="1" applyBorder="1" applyAlignment="1" applyProtection="1">
      <alignment horizontal="center" vertical="center"/>
    </xf>
    <xf numFmtId="0" fontId="23" fillId="3" borderId="16" xfId="0" applyFont="1" applyFill="1" applyBorder="1" applyAlignment="1" applyProtection="1">
      <alignment horizontal="center" vertical="center"/>
      <protection locked="0"/>
    </xf>
    <xf numFmtId="0" fontId="23" fillId="3" borderId="6" xfId="0" applyFont="1" applyFill="1" applyBorder="1" applyAlignment="1" applyProtection="1">
      <alignment horizontal="center" vertical="center"/>
      <protection locked="0"/>
    </xf>
    <xf numFmtId="0" fontId="23" fillId="3" borderId="4"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23" fillId="0" borderId="12" xfId="0" applyFont="1" applyFill="1" applyBorder="1" applyAlignment="1" applyProtection="1">
      <alignment horizontal="center" vertical="center"/>
    </xf>
    <xf numFmtId="183" fontId="23" fillId="3" borderId="2" xfId="0" applyNumberFormat="1" applyFont="1" applyFill="1" applyBorder="1" applyAlignment="1" applyProtection="1">
      <alignment horizontal="center" vertical="center"/>
    </xf>
    <xf numFmtId="183" fontId="0" fillId="0" borderId="11" xfId="0" applyNumberFormat="1" applyBorder="1" applyAlignment="1">
      <alignment horizontal="center" vertical="center"/>
    </xf>
    <xf numFmtId="183" fontId="0" fillId="0" borderId="12" xfId="0" applyNumberFormat="1" applyBorder="1" applyAlignment="1">
      <alignment horizontal="center" vertical="center"/>
    </xf>
    <xf numFmtId="183" fontId="23" fillId="3" borderId="1" xfId="0" applyNumberFormat="1" applyFont="1" applyFill="1" applyBorder="1" applyAlignment="1" applyProtection="1">
      <alignment horizontal="center" vertical="center"/>
      <protection locked="0"/>
    </xf>
    <xf numFmtId="183" fontId="23" fillId="3" borderId="2" xfId="0" applyNumberFormat="1" applyFont="1" applyFill="1" applyBorder="1" applyAlignment="1" applyProtection="1">
      <alignment horizontal="center" vertical="center"/>
      <protection locked="0"/>
    </xf>
    <xf numFmtId="0" fontId="23" fillId="3" borderId="2" xfId="0" applyFont="1" applyFill="1" applyBorder="1" applyAlignment="1" applyProtection="1">
      <alignment horizontal="left" vertical="center"/>
      <protection locked="0"/>
    </xf>
    <xf numFmtId="0" fontId="23" fillId="3" borderId="11" xfId="0" applyFont="1" applyFill="1" applyBorder="1" applyAlignment="1" applyProtection="1">
      <alignment horizontal="left" vertical="center"/>
      <protection locked="0"/>
    </xf>
    <xf numFmtId="0" fontId="23" fillId="3" borderId="4" xfId="0" applyFont="1" applyFill="1" applyBorder="1" applyAlignment="1" applyProtection="1">
      <alignment horizontal="left" vertical="center"/>
      <protection locked="0"/>
    </xf>
    <xf numFmtId="0" fontId="23" fillId="3" borderId="6" xfId="0" applyFont="1" applyFill="1" applyBorder="1" applyAlignment="1" applyProtection="1">
      <alignment horizontal="left" vertical="center"/>
      <protection locked="0"/>
    </xf>
    <xf numFmtId="0" fontId="5" fillId="0" borderId="0" xfId="0" applyFont="1" applyAlignment="1" applyProtection="1">
      <alignment horizontal="right" vertical="center"/>
      <protection locked="0"/>
    </xf>
    <xf numFmtId="181" fontId="0" fillId="3" borderId="0" xfId="0" applyNumberFormat="1" applyFont="1" applyFill="1" applyAlignment="1" applyProtection="1">
      <alignment horizontal="right" vertical="center"/>
      <protection locked="0"/>
    </xf>
    <xf numFmtId="181" fontId="0" fillId="3" borderId="0" xfId="0" applyNumberFormat="1" applyFont="1" applyFill="1" applyAlignment="1">
      <alignment vertical="center"/>
    </xf>
    <xf numFmtId="0" fontId="0" fillId="3" borderId="0" xfId="0" applyFont="1" applyFill="1" applyAlignment="1" applyProtection="1">
      <alignment horizontal="left" vertical="center" shrinkToFit="1"/>
      <protection locked="0"/>
    </xf>
    <xf numFmtId="0" fontId="0" fillId="3" borderId="0" xfId="0" applyFont="1" applyFill="1" applyAlignment="1" applyProtection="1">
      <alignment horizontal="left" vertical="center"/>
      <protection locked="0"/>
    </xf>
    <xf numFmtId="0" fontId="56" fillId="0" borderId="0" xfId="0" applyFont="1" applyAlignment="1" applyProtection="1">
      <alignment horizontal="center" vertical="center"/>
      <protection locked="0"/>
    </xf>
    <xf numFmtId="0" fontId="57" fillId="0" borderId="0" xfId="0" applyFont="1" applyAlignment="1">
      <alignment vertical="center"/>
    </xf>
    <xf numFmtId="0" fontId="5" fillId="0" borderId="24"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0" xfId="0" applyAlignment="1" applyProtection="1">
      <alignment horizontal="left" vertical="top" wrapText="1"/>
    </xf>
    <xf numFmtId="0" fontId="23" fillId="0" borderId="1" xfId="3" applyFont="1" applyFill="1" applyBorder="1" applyAlignment="1" applyProtection="1">
      <alignment horizontal="left" vertical="center" wrapText="1"/>
    </xf>
    <xf numFmtId="0" fontId="23" fillId="0" borderId="2" xfId="3" applyFont="1" applyFill="1" applyBorder="1" applyAlignment="1" applyProtection="1">
      <alignment horizontal="left" vertical="center" wrapText="1"/>
    </xf>
    <xf numFmtId="0" fontId="1" fillId="0" borderId="2" xfId="3" applyFont="1" applyFill="1" applyBorder="1" applyAlignment="1" applyProtection="1">
      <alignment horizontal="center" vertical="center" wrapText="1"/>
    </xf>
    <xf numFmtId="0" fontId="1" fillId="0" borderId="12" xfId="3" applyFont="1" applyFill="1" applyBorder="1" applyAlignment="1" applyProtection="1">
      <alignment horizontal="center" vertical="center" wrapText="1"/>
    </xf>
    <xf numFmtId="0" fontId="23" fillId="0" borderId="3" xfId="3" applyFont="1" applyFill="1" applyBorder="1" applyAlignment="1" applyProtection="1">
      <alignment horizontal="left" vertical="center"/>
    </xf>
    <xf numFmtId="0" fontId="23" fillId="0" borderId="34" xfId="3" applyFont="1" applyFill="1" applyBorder="1" applyAlignment="1" applyProtection="1">
      <alignment horizontal="left" vertical="center"/>
    </xf>
    <xf numFmtId="0" fontId="0" fillId="0" borderId="16" xfId="3" applyFont="1" applyFill="1" applyBorder="1" applyAlignment="1" applyProtection="1">
      <alignment horizontal="center" vertical="center" wrapText="1"/>
    </xf>
    <xf numFmtId="0" fontId="1" fillId="0" borderId="6" xfId="3" applyFont="1" applyFill="1" applyBorder="1" applyAlignment="1" applyProtection="1">
      <alignment horizontal="center" vertical="center" wrapText="1"/>
    </xf>
    <xf numFmtId="0" fontId="1" fillId="0" borderId="24" xfId="3" applyFont="1" applyFill="1" applyBorder="1" applyAlignment="1" applyProtection="1">
      <alignment horizontal="center" vertical="center" wrapText="1"/>
    </xf>
    <xf numFmtId="0" fontId="1" fillId="0" borderId="14" xfId="3" applyFont="1" applyFill="1" applyBorder="1" applyAlignment="1" applyProtection="1">
      <alignment horizontal="center" vertical="center" wrapText="1"/>
    </xf>
    <xf numFmtId="0" fontId="1" fillId="0" borderId="23" xfId="3" applyFont="1" applyFill="1" applyBorder="1" applyAlignment="1" applyProtection="1">
      <alignment horizontal="center" vertical="center" wrapText="1"/>
    </xf>
    <xf numFmtId="0" fontId="1" fillId="0" borderId="15" xfId="3" applyFont="1" applyFill="1" applyBorder="1" applyAlignment="1" applyProtection="1">
      <alignment horizontal="center" vertical="center" wrapText="1"/>
    </xf>
    <xf numFmtId="0" fontId="23" fillId="6" borderId="12" xfId="3" applyFont="1" applyFill="1" applyBorder="1" applyAlignment="1" applyProtection="1">
      <alignment horizontal="left" vertical="center" shrinkToFit="1"/>
    </xf>
    <xf numFmtId="0" fontId="23" fillId="6" borderId="1" xfId="3" applyFont="1" applyFill="1" applyBorder="1" applyAlignment="1" applyProtection="1">
      <alignment horizontal="left" vertical="center" shrinkToFit="1"/>
    </xf>
    <xf numFmtId="0" fontId="23" fillId="6" borderId="13" xfId="3" applyFont="1" applyFill="1" applyBorder="1" applyAlignment="1" applyProtection="1">
      <alignment horizontal="left" vertical="center" shrinkToFit="1"/>
    </xf>
    <xf numFmtId="0" fontId="23" fillId="6" borderId="3" xfId="3" applyFont="1" applyFill="1" applyBorder="1" applyAlignment="1" applyProtection="1">
      <alignment horizontal="left" vertical="center" shrinkToFit="1"/>
    </xf>
    <xf numFmtId="0" fontId="23" fillId="0" borderId="23" xfId="3" applyFont="1" applyFill="1" applyBorder="1" applyAlignment="1" applyProtection="1">
      <alignment horizontal="center" vertical="center" wrapText="1"/>
    </xf>
    <xf numFmtId="0" fontId="23" fillId="0" borderId="15" xfId="3" applyFont="1" applyFill="1" applyBorder="1" applyAlignment="1" applyProtection="1">
      <alignment horizontal="center" vertical="center"/>
    </xf>
    <xf numFmtId="0" fontId="23" fillId="0" borderId="13" xfId="3" applyFont="1" applyFill="1" applyBorder="1" applyAlignment="1" applyProtection="1">
      <alignment horizontal="left" vertical="center" wrapText="1"/>
    </xf>
    <xf numFmtId="0" fontId="23" fillId="0" borderId="23" xfId="3" applyFont="1" applyFill="1" applyBorder="1" applyAlignment="1" applyProtection="1">
      <alignment horizontal="left" vertical="center" wrapText="1"/>
    </xf>
    <xf numFmtId="0" fontId="1" fillId="0" borderId="16" xfId="3" applyFont="1" applyFill="1" applyBorder="1" applyAlignment="1" applyProtection="1">
      <alignment horizontal="center" vertical="center" wrapText="1" shrinkToFit="1"/>
    </xf>
    <xf numFmtId="0" fontId="19" fillId="0" borderId="6" xfId="0" applyFont="1" applyFill="1" applyBorder="1" applyAlignment="1" applyProtection="1">
      <alignment horizontal="center" vertical="center" shrinkToFit="1"/>
    </xf>
    <xf numFmtId="0" fontId="19" fillId="0" borderId="24" xfId="0" applyFont="1" applyFill="1" applyBorder="1" applyAlignment="1" applyProtection="1">
      <alignment horizontal="center" vertical="center" shrinkToFit="1"/>
    </xf>
    <xf numFmtId="0" fontId="19" fillId="0" borderId="14" xfId="0" applyFont="1" applyFill="1" applyBorder="1" applyAlignment="1" applyProtection="1">
      <alignment horizontal="center" vertical="center" shrinkToFit="1"/>
    </xf>
    <xf numFmtId="0" fontId="19" fillId="0" borderId="23" xfId="0" applyFont="1" applyFill="1" applyBorder="1" applyAlignment="1" applyProtection="1">
      <alignment horizontal="center" vertical="center" shrinkToFit="1"/>
    </xf>
    <xf numFmtId="0" fontId="19" fillId="0" borderId="15" xfId="0" applyFont="1" applyFill="1" applyBorder="1" applyAlignment="1" applyProtection="1">
      <alignment horizontal="center" vertical="center" shrinkToFit="1"/>
    </xf>
    <xf numFmtId="0" fontId="23" fillId="0" borderId="16" xfId="3" applyFont="1" applyFill="1" applyBorder="1" applyAlignment="1" applyProtection="1">
      <alignment horizontal="center" vertical="center"/>
    </xf>
    <xf numFmtId="0" fontId="23" fillId="0" borderId="6" xfId="3" applyFont="1" applyFill="1" applyBorder="1" applyAlignment="1" applyProtection="1">
      <alignment horizontal="center" vertical="center"/>
    </xf>
    <xf numFmtId="0" fontId="23" fillId="0" borderId="23" xfId="3" applyFont="1" applyFill="1" applyBorder="1" applyAlignment="1" applyProtection="1">
      <alignment horizontal="center" vertical="center"/>
    </xf>
    <xf numFmtId="0" fontId="23" fillId="0" borderId="2" xfId="3" applyFont="1" applyFill="1" applyBorder="1" applyAlignment="1" applyProtection="1">
      <alignment horizontal="left" vertical="center"/>
    </xf>
    <xf numFmtId="0" fontId="23" fillId="0" borderId="11" xfId="3" applyFont="1" applyFill="1" applyBorder="1" applyAlignment="1" applyProtection="1">
      <alignment horizontal="left" vertical="center"/>
    </xf>
    <xf numFmtId="0" fontId="23" fillId="0" borderId="5" xfId="3" applyFont="1" applyFill="1" applyBorder="1" applyAlignment="1" applyProtection="1">
      <alignment horizontal="left" vertical="center"/>
    </xf>
    <xf numFmtId="0" fontId="1" fillId="0" borderId="1" xfId="3" applyFill="1" applyBorder="1" applyAlignment="1" applyProtection="1">
      <alignment horizontal="center" vertical="center" wrapText="1" shrinkToFit="1"/>
    </xf>
    <xf numFmtId="0" fontId="1" fillId="0" borderId="1" xfId="3" applyFill="1" applyBorder="1" applyAlignment="1" applyProtection="1">
      <alignment horizontal="center" vertical="center" shrinkToFit="1"/>
    </xf>
    <xf numFmtId="0" fontId="23" fillId="0" borderId="2" xfId="3" applyFont="1" applyFill="1" applyBorder="1" applyAlignment="1" applyProtection="1">
      <alignment horizontal="center" vertical="center"/>
    </xf>
    <xf numFmtId="0" fontId="23" fillId="0" borderId="11" xfId="3" applyFont="1" applyFill="1" applyBorder="1" applyAlignment="1" applyProtection="1">
      <alignment horizontal="center" vertical="center"/>
    </xf>
    <xf numFmtId="0" fontId="23" fillId="0" borderId="12" xfId="3" applyFont="1" applyFill="1" applyBorder="1" applyAlignment="1" applyProtection="1">
      <alignment horizontal="center" vertical="center"/>
    </xf>
    <xf numFmtId="0" fontId="0" fillId="0" borderId="1" xfId="3" applyFont="1" applyFill="1" applyBorder="1" applyAlignment="1" applyProtection="1">
      <alignment horizontal="center" vertical="center"/>
    </xf>
    <xf numFmtId="0" fontId="1" fillId="0" borderId="1" xfId="3" applyFill="1" applyBorder="1" applyAlignment="1" applyProtection="1">
      <alignment horizontal="center" vertical="center"/>
    </xf>
    <xf numFmtId="0" fontId="23" fillId="0" borderId="1" xfId="3" applyFont="1" applyFill="1" applyBorder="1" applyAlignment="1" applyProtection="1">
      <alignment horizontal="center" vertical="center"/>
    </xf>
    <xf numFmtId="0" fontId="1" fillId="0" borderId="2" xfId="3" applyFill="1" applyBorder="1" applyAlignment="1" applyProtection="1">
      <alignment horizontal="center" vertical="center"/>
    </xf>
    <xf numFmtId="0" fontId="1" fillId="0" borderId="12" xfId="3" applyFill="1" applyBorder="1" applyAlignment="1" applyProtection="1">
      <alignment horizontal="center" vertical="center"/>
    </xf>
    <xf numFmtId="177" fontId="1" fillId="3" borderId="2" xfId="3" applyNumberFormat="1" applyFont="1" applyFill="1" applyBorder="1" applyAlignment="1" applyProtection="1">
      <alignment horizontal="center" vertical="center"/>
      <protection locked="0"/>
    </xf>
    <xf numFmtId="177" fontId="1" fillId="3" borderId="11" xfId="3" applyNumberFormat="1" applyFont="1" applyFill="1" applyBorder="1" applyAlignment="1" applyProtection="1">
      <alignment horizontal="center" vertical="center"/>
      <protection locked="0"/>
    </xf>
    <xf numFmtId="177" fontId="1" fillId="3" borderId="12" xfId="3" applyNumberFormat="1" applyFont="1" applyFill="1" applyBorder="1" applyAlignment="1" applyProtection="1">
      <alignment horizontal="center" vertical="center"/>
      <protection locked="0"/>
    </xf>
    <xf numFmtId="177" fontId="0" fillId="0" borderId="2" xfId="3" applyNumberFormat="1" applyFont="1" applyFill="1" applyBorder="1" applyAlignment="1" applyProtection="1">
      <alignment horizontal="center" vertical="center"/>
    </xf>
    <xf numFmtId="177" fontId="1" fillId="0" borderId="11" xfId="3" applyNumberFormat="1" applyFill="1" applyBorder="1" applyAlignment="1" applyProtection="1">
      <alignment horizontal="center" vertical="center"/>
    </xf>
    <xf numFmtId="49" fontId="1" fillId="3" borderId="2" xfId="3" applyNumberFormat="1" applyFont="1" applyFill="1" applyBorder="1" applyAlignment="1" applyProtection="1">
      <alignment horizontal="center" vertical="center"/>
      <protection locked="0"/>
    </xf>
    <xf numFmtId="49" fontId="1" fillId="3" borderId="12" xfId="3" applyNumberFormat="1" applyFont="1" applyFill="1" applyBorder="1" applyAlignment="1" applyProtection="1">
      <alignment horizontal="center" vertical="center"/>
      <protection locked="0"/>
    </xf>
    <xf numFmtId="0" fontId="0" fillId="0" borderId="2" xfId="3" applyFont="1" applyFill="1" applyBorder="1" applyAlignment="1" applyProtection="1">
      <alignment horizontal="center" vertical="center"/>
    </xf>
    <xf numFmtId="0" fontId="1" fillId="0" borderId="11" xfId="3" applyFill="1" applyBorder="1" applyAlignment="1" applyProtection="1">
      <alignment horizontal="center" vertical="center"/>
    </xf>
    <xf numFmtId="0" fontId="23" fillId="3" borderId="2" xfId="3" applyFont="1" applyFill="1" applyBorder="1" applyAlignment="1" applyProtection="1">
      <alignment horizontal="center" vertical="center"/>
      <protection locked="0"/>
    </xf>
    <xf numFmtId="0" fontId="23" fillId="3" borderId="11" xfId="3" applyFont="1" applyFill="1" applyBorder="1" applyAlignment="1" applyProtection="1">
      <alignment horizontal="center" vertical="center"/>
      <protection locked="0"/>
    </xf>
    <xf numFmtId="0" fontId="23" fillId="3" borderId="12" xfId="3" applyFont="1" applyFill="1" applyBorder="1" applyAlignment="1" applyProtection="1">
      <alignment horizontal="center" vertical="center"/>
      <protection locked="0"/>
    </xf>
    <xf numFmtId="0" fontId="6" fillId="0" borderId="0" xfId="3" applyFont="1" applyFill="1" applyAlignment="1" applyProtection="1">
      <alignment horizontal="center" vertical="center"/>
    </xf>
    <xf numFmtId="0" fontId="1" fillId="0" borderId="0" xfId="3" applyFont="1" applyFill="1" applyBorder="1" applyAlignment="1" applyProtection="1">
      <alignment horizontal="center" vertical="center"/>
    </xf>
    <xf numFmtId="0" fontId="1" fillId="0" borderId="0" xfId="3" applyFill="1" applyAlignment="1" applyProtection="1">
      <alignment vertical="center"/>
    </xf>
    <xf numFmtId="0" fontId="23" fillId="3" borderId="1" xfId="3" applyFont="1" applyFill="1" applyBorder="1" applyAlignment="1" applyProtection="1">
      <alignment horizontal="left" vertical="center"/>
      <protection locked="0"/>
    </xf>
    <xf numFmtId="0" fontId="36" fillId="5" borderId="0" xfId="0" applyFont="1" applyFill="1" applyAlignment="1">
      <alignment horizontal="center" vertical="center" wrapText="1"/>
    </xf>
    <xf numFmtId="49" fontId="15" fillId="0" borderId="0" xfId="0" applyNumberFormat="1" applyFont="1" applyAlignment="1" applyProtection="1">
      <alignment horizontal="right" vertical="center"/>
      <protection locked="0"/>
    </xf>
    <xf numFmtId="177" fontId="15" fillId="0" borderId="5" xfId="0" applyNumberFormat="1"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37" fillId="3" borderId="2"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37" fillId="3" borderId="12" xfId="0" applyFont="1" applyFill="1" applyBorder="1" applyAlignment="1">
      <alignment horizontal="center" vertical="center" wrapText="1"/>
    </xf>
    <xf numFmtId="0" fontId="15" fillId="3" borderId="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178" fontId="17" fillId="3" borderId="1" xfId="2" applyNumberFormat="1"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6" fillId="0" borderId="0" xfId="3" applyFont="1" applyFill="1" applyAlignment="1" applyProtection="1">
      <alignment horizontal="center" vertical="center"/>
      <protection locked="0"/>
    </xf>
    <xf numFmtId="0" fontId="1" fillId="0" borderId="0" xfId="3" applyFont="1" applyFill="1" applyBorder="1" applyAlignment="1" applyProtection="1">
      <alignment horizontal="center" vertical="center"/>
      <protection locked="0"/>
    </xf>
    <xf numFmtId="0" fontId="1" fillId="0" borderId="0" xfId="3" applyFill="1" applyAlignment="1" applyProtection="1">
      <alignment vertical="center"/>
      <protection locked="0"/>
    </xf>
    <xf numFmtId="0" fontId="23" fillId="0" borderId="2" xfId="3" applyFont="1" applyFill="1" applyBorder="1" applyAlignment="1" applyProtection="1">
      <alignment horizontal="center" vertical="center"/>
      <protection locked="0"/>
    </xf>
    <xf numFmtId="0" fontId="23" fillId="0" borderId="12" xfId="3" applyFont="1" applyFill="1" applyBorder="1" applyAlignment="1" applyProtection="1">
      <alignment horizontal="center" vertical="center"/>
      <protection locked="0"/>
    </xf>
    <xf numFmtId="0" fontId="38" fillId="3" borderId="1" xfId="3" applyFont="1" applyFill="1" applyBorder="1" applyAlignment="1" applyProtection="1">
      <alignment horizontal="left" vertical="center"/>
      <protection locked="0"/>
    </xf>
    <xf numFmtId="0" fontId="1" fillId="0" borderId="2" xfId="3" applyFill="1" applyBorder="1" applyAlignment="1" applyProtection="1">
      <alignment horizontal="center" vertical="center"/>
      <protection locked="0"/>
    </xf>
    <xf numFmtId="0" fontId="1" fillId="0" borderId="12" xfId="3" applyFill="1" applyBorder="1" applyAlignment="1" applyProtection="1">
      <alignment horizontal="center" vertical="center"/>
      <protection locked="0"/>
    </xf>
    <xf numFmtId="177" fontId="15" fillId="3" borderId="2" xfId="3" applyNumberFormat="1" applyFont="1" applyFill="1" applyBorder="1" applyAlignment="1" applyProtection="1">
      <alignment horizontal="center" vertical="center"/>
      <protection locked="0"/>
    </xf>
    <xf numFmtId="177" fontId="15" fillId="3" borderId="11" xfId="3" applyNumberFormat="1" applyFont="1" applyFill="1" applyBorder="1" applyAlignment="1" applyProtection="1">
      <alignment horizontal="center" vertical="center"/>
      <protection locked="0"/>
    </xf>
    <xf numFmtId="177" fontId="15" fillId="3" borderId="12" xfId="3" applyNumberFormat="1" applyFont="1" applyFill="1" applyBorder="1" applyAlignment="1" applyProtection="1">
      <alignment horizontal="center" vertical="center"/>
      <protection locked="0"/>
    </xf>
    <xf numFmtId="177" fontId="0" fillId="0" borderId="2" xfId="3" applyNumberFormat="1" applyFont="1" applyFill="1" applyBorder="1" applyAlignment="1" applyProtection="1">
      <alignment horizontal="center" vertical="center"/>
      <protection locked="0"/>
    </xf>
    <xf numFmtId="177" fontId="1" fillId="0" borderId="11" xfId="3" applyNumberFormat="1" applyFill="1" applyBorder="1" applyAlignment="1" applyProtection="1">
      <alignment horizontal="center" vertical="center"/>
      <protection locked="0"/>
    </xf>
    <xf numFmtId="49" fontId="15" fillId="3" borderId="2" xfId="3" applyNumberFormat="1" applyFont="1" applyFill="1" applyBorder="1" applyAlignment="1" applyProtection="1">
      <alignment horizontal="center" vertical="center"/>
      <protection locked="0"/>
    </xf>
    <xf numFmtId="49" fontId="15" fillId="3" borderId="12" xfId="3" applyNumberFormat="1" applyFont="1" applyFill="1" applyBorder="1" applyAlignment="1" applyProtection="1">
      <alignment horizontal="center" vertical="center"/>
      <protection locked="0"/>
    </xf>
    <xf numFmtId="0" fontId="0" fillId="0" borderId="2" xfId="3" applyFont="1" applyFill="1" applyBorder="1" applyAlignment="1" applyProtection="1">
      <alignment horizontal="center" vertical="center"/>
      <protection locked="0"/>
    </xf>
    <xf numFmtId="0" fontId="1" fillId="0" borderId="11" xfId="3" applyFill="1" applyBorder="1" applyAlignment="1" applyProtection="1">
      <alignment horizontal="center" vertical="center"/>
      <protection locked="0"/>
    </xf>
    <xf numFmtId="56" fontId="38" fillId="3" borderId="2" xfId="3" applyNumberFormat="1" applyFont="1" applyFill="1" applyBorder="1" applyAlignment="1" applyProtection="1">
      <alignment horizontal="center" vertical="center"/>
      <protection locked="0"/>
    </xf>
    <xf numFmtId="0" fontId="38" fillId="3" borderId="11" xfId="3" applyFont="1" applyFill="1" applyBorder="1" applyAlignment="1" applyProtection="1">
      <alignment horizontal="center" vertical="center"/>
      <protection locked="0"/>
    </xf>
    <xf numFmtId="0" fontId="38" fillId="3" borderId="12" xfId="3" applyFont="1" applyFill="1" applyBorder="1" applyAlignment="1" applyProtection="1">
      <alignment horizontal="center" vertical="center"/>
      <protection locked="0"/>
    </xf>
    <xf numFmtId="0" fontId="23" fillId="0" borderId="16" xfId="3" applyFont="1" applyFill="1" applyBorder="1" applyAlignment="1" applyProtection="1">
      <alignment horizontal="center" vertical="center"/>
      <protection locked="0"/>
    </xf>
    <xf numFmtId="0" fontId="23" fillId="0" borderId="6" xfId="3" applyFont="1" applyFill="1" applyBorder="1" applyAlignment="1" applyProtection="1">
      <alignment horizontal="center" vertical="center"/>
      <protection locked="0"/>
    </xf>
    <xf numFmtId="0" fontId="23" fillId="0" borderId="23" xfId="3" applyFont="1" applyFill="1" applyBorder="1" applyAlignment="1" applyProtection="1">
      <alignment horizontal="center" vertical="center"/>
      <protection locked="0"/>
    </xf>
    <xf numFmtId="0" fontId="23" fillId="0" borderId="15" xfId="3" applyFont="1" applyFill="1" applyBorder="1" applyAlignment="1" applyProtection="1">
      <alignment horizontal="center" vertical="center"/>
      <protection locked="0"/>
    </xf>
    <xf numFmtId="0" fontId="23" fillId="0" borderId="2" xfId="3" applyFont="1" applyFill="1" applyBorder="1" applyAlignment="1" applyProtection="1">
      <alignment horizontal="left" vertical="center"/>
      <protection locked="0"/>
    </xf>
    <xf numFmtId="0" fontId="23" fillId="0" borderId="11" xfId="3" applyFont="1" applyFill="1" applyBorder="1" applyAlignment="1" applyProtection="1">
      <alignment horizontal="left" vertical="center"/>
      <protection locked="0"/>
    </xf>
    <xf numFmtId="0" fontId="23" fillId="0" borderId="5" xfId="3" applyFont="1" applyFill="1" applyBorder="1" applyAlignment="1" applyProtection="1">
      <alignment horizontal="left" vertical="center"/>
      <protection locked="0"/>
    </xf>
    <xf numFmtId="0" fontId="1" fillId="0" borderId="1" xfId="3" applyFill="1" applyBorder="1" applyAlignment="1" applyProtection="1">
      <alignment horizontal="center" vertical="center" wrapText="1" shrinkToFit="1"/>
      <protection locked="0"/>
    </xf>
    <xf numFmtId="0" fontId="1" fillId="0" borderId="1" xfId="3" applyFill="1" applyBorder="1" applyAlignment="1" applyProtection="1">
      <alignment horizontal="center" vertical="center" shrinkToFit="1"/>
      <protection locked="0"/>
    </xf>
    <xf numFmtId="0" fontId="1" fillId="0" borderId="1" xfId="3" applyFill="1" applyBorder="1" applyAlignment="1" applyProtection="1">
      <alignment horizontal="center" vertical="center"/>
      <protection locked="0"/>
    </xf>
    <xf numFmtId="0" fontId="23" fillId="0" borderId="1" xfId="3" applyFont="1" applyFill="1" applyBorder="1" applyAlignment="1" applyProtection="1">
      <alignment horizontal="left" vertical="center"/>
      <protection locked="0"/>
    </xf>
    <xf numFmtId="0" fontId="23" fillId="0" borderId="11" xfId="3" applyFont="1" applyFill="1" applyBorder="1" applyAlignment="1" applyProtection="1">
      <alignment horizontal="center" vertical="center"/>
      <protection locked="0"/>
    </xf>
    <xf numFmtId="0" fontId="0" fillId="0" borderId="0" xfId="0" applyAlignment="1">
      <alignment horizontal="left" vertical="top" wrapText="1"/>
    </xf>
    <xf numFmtId="0" fontId="23" fillId="0" borderId="1" xfId="3" applyFont="1" applyFill="1" applyBorder="1" applyAlignment="1" applyProtection="1">
      <alignment horizontal="left" vertical="center" wrapText="1"/>
      <protection locked="0"/>
    </xf>
    <xf numFmtId="0" fontId="23" fillId="0" borderId="2" xfId="3" applyFont="1" applyFill="1" applyBorder="1" applyAlignment="1" applyProtection="1">
      <alignment horizontal="left" vertical="center" wrapText="1"/>
      <protection locked="0"/>
    </xf>
    <xf numFmtId="0" fontId="1" fillId="0" borderId="2" xfId="3" applyFont="1" applyFill="1" applyBorder="1" applyAlignment="1" applyProtection="1">
      <alignment horizontal="center" vertical="center" wrapText="1"/>
      <protection locked="0"/>
    </xf>
    <xf numFmtId="0" fontId="1" fillId="0" borderId="12" xfId="3" applyFont="1" applyFill="1" applyBorder="1" applyAlignment="1" applyProtection="1">
      <alignment horizontal="center" vertical="center" wrapText="1"/>
      <protection locked="0"/>
    </xf>
    <xf numFmtId="0" fontId="23" fillId="0" borderId="3" xfId="3" applyFont="1" applyFill="1" applyBorder="1" applyAlignment="1" applyProtection="1">
      <alignment horizontal="left" vertical="center"/>
      <protection locked="0"/>
    </xf>
    <xf numFmtId="0" fontId="23" fillId="0" borderId="34" xfId="3" applyFont="1" applyFill="1" applyBorder="1" applyAlignment="1" applyProtection="1">
      <alignment horizontal="left" vertical="center"/>
      <protection locked="0"/>
    </xf>
    <xf numFmtId="0" fontId="0" fillId="0" borderId="16" xfId="3" applyFont="1" applyFill="1" applyBorder="1" applyAlignment="1" applyProtection="1">
      <alignment horizontal="center" vertical="center" wrapText="1"/>
      <protection locked="0"/>
    </xf>
    <xf numFmtId="0" fontId="1" fillId="0" borderId="6" xfId="3" applyFont="1" applyFill="1" applyBorder="1" applyAlignment="1" applyProtection="1">
      <alignment horizontal="center" vertical="center" wrapText="1"/>
      <protection locked="0"/>
    </xf>
    <xf numFmtId="0" fontId="1" fillId="0" borderId="24" xfId="3" applyFont="1" applyFill="1" applyBorder="1" applyAlignment="1" applyProtection="1">
      <alignment horizontal="center" vertical="center" wrapText="1"/>
      <protection locked="0"/>
    </xf>
    <xf numFmtId="0" fontId="1" fillId="0" borderId="14" xfId="3" applyFont="1" applyFill="1" applyBorder="1" applyAlignment="1" applyProtection="1">
      <alignment horizontal="center" vertical="center" wrapText="1"/>
      <protection locked="0"/>
    </xf>
    <xf numFmtId="0" fontId="1" fillId="0" borderId="23" xfId="3" applyFont="1" applyFill="1" applyBorder="1" applyAlignment="1" applyProtection="1">
      <alignment horizontal="center" vertical="center" wrapText="1"/>
      <protection locked="0"/>
    </xf>
    <xf numFmtId="0" fontId="1" fillId="0" borderId="15" xfId="3" applyFont="1" applyFill="1" applyBorder="1" applyAlignment="1" applyProtection="1">
      <alignment horizontal="center" vertical="center" wrapText="1"/>
      <protection locked="0"/>
    </xf>
    <xf numFmtId="0" fontId="23" fillId="6" borderId="12" xfId="3" applyFont="1" applyFill="1" applyBorder="1" applyAlignment="1" applyProtection="1">
      <alignment horizontal="left" vertical="center" shrinkToFit="1"/>
      <protection locked="0"/>
    </xf>
    <xf numFmtId="0" fontId="23" fillId="6" borderId="1" xfId="3" applyFont="1" applyFill="1" applyBorder="1" applyAlignment="1" applyProtection="1">
      <alignment horizontal="left" vertical="center" shrinkToFit="1"/>
      <protection locked="0"/>
    </xf>
    <xf numFmtId="0" fontId="23" fillId="6" borderId="13" xfId="3" applyFont="1" applyFill="1" applyBorder="1" applyAlignment="1" applyProtection="1">
      <alignment horizontal="left" vertical="center" shrinkToFit="1"/>
      <protection locked="0"/>
    </xf>
    <xf numFmtId="0" fontId="23" fillId="6" borderId="3" xfId="3" applyFont="1" applyFill="1" applyBorder="1" applyAlignment="1" applyProtection="1">
      <alignment horizontal="left" vertical="center" shrinkToFit="1"/>
      <protection locked="0"/>
    </xf>
    <xf numFmtId="0" fontId="42" fillId="0" borderId="5" xfId="0" applyFont="1" applyFill="1" applyBorder="1" applyAlignment="1">
      <alignment horizontal="center" vertical="center"/>
    </xf>
    <xf numFmtId="0" fontId="23" fillId="0" borderId="23" xfId="3" applyFont="1" applyFill="1" applyBorder="1" applyAlignment="1" applyProtection="1">
      <alignment horizontal="center" vertical="center" wrapText="1"/>
      <protection locked="0"/>
    </xf>
    <xf numFmtId="0" fontId="23" fillId="0" borderId="13" xfId="3" applyFont="1" applyFill="1" applyBorder="1" applyAlignment="1" applyProtection="1">
      <alignment horizontal="left" vertical="center" wrapText="1"/>
      <protection locked="0"/>
    </xf>
    <xf numFmtId="0" fontId="23" fillId="0" borderId="23" xfId="3" applyFont="1" applyFill="1" applyBorder="1" applyAlignment="1" applyProtection="1">
      <alignment horizontal="left" vertical="center" wrapText="1"/>
      <protection locked="0"/>
    </xf>
    <xf numFmtId="0" fontId="1" fillId="0" borderId="16" xfId="3" applyFont="1" applyFill="1" applyBorder="1" applyAlignment="1" applyProtection="1">
      <alignment horizontal="center" vertical="center" wrapText="1" shrinkToFit="1"/>
      <protection locked="0"/>
    </xf>
    <xf numFmtId="0" fontId="19" fillId="0" borderId="6" xfId="0" applyFont="1" applyFill="1" applyBorder="1" applyAlignment="1">
      <alignment horizontal="center" vertical="center" shrinkToFit="1"/>
    </xf>
    <xf numFmtId="0" fontId="19" fillId="0" borderId="24"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9" fillId="0" borderId="23"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40" fillId="5" borderId="0" xfId="0" applyFont="1" applyFill="1" applyAlignment="1" applyProtection="1">
      <alignment horizontal="center" vertical="center" wrapText="1"/>
    </xf>
    <xf numFmtId="0" fontId="6" fillId="0" borderId="0" xfId="0" applyFont="1" applyAlignment="1" applyProtection="1">
      <alignment horizontal="center" vertical="center"/>
    </xf>
    <xf numFmtId="0" fontId="0" fillId="0" borderId="3" xfId="0" applyBorder="1" applyAlignment="1" applyProtection="1">
      <alignment horizontal="center" vertical="center"/>
    </xf>
    <xf numFmtId="0" fontId="0" fillId="0" borderId="25" xfId="0" applyBorder="1" applyAlignment="1" applyProtection="1">
      <alignment horizontal="center" vertical="center"/>
    </xf>
    <xf numFmtId="0" fontId="0" fillId="0" borderId="13" xfId="0" applyBorder="1" applyAlignment="1" applyProtection="1">
      <alignment horizontal="center" vertical="center"/>
    </xf>
    <xf numFmtId="38" fontId="26" fillId="2" borderId="3" xfId="2" applyFont="1" applyFill="1" applyBorder="1" applyAlignment="1" applyProtection="1">
      <alignment horizontal="right" vertical="center"/>
    </xf>
    <xf numFmtId="38" fontId="26" fillId="2" borderId="25" xfId="2" applyFont="1" applyFill="1" applyBorder="1" applyAlignment="1" applyProtection="1">
      <alignment horizontal="right" vertical="center"/>
    </xf>
    <xf numFmtId="38" fontId="26" fillId="2" borderId="13" xfId="2" applyFont="1" applyFill="1" applyBorder="1" applyAlignment="1" applyProtection="1">
      <alignment horizontal="right" vertical="center"/>
    </xf>
    <xf numFmtId="0" fontId="0" fillId="3" borderId="4" xfId="0" applyFont="1" applyFill="1" applyBorder="1" applyAlignment="1" applyProtection="1">
      <alignment horizontal="center" vertical="center" wrapText="1"/>
      <protection locked="0"/>
    </xf>
    <xf numFmtId="0" fontId="0" fillId="3" borderId="6" xfId="0" applyFont="1" applyFill="1" applyBorder="1" applyAlignment="1" applyProtection="1">
      <alignment horizontal="center" vertical="center" wrapText="1"/>
      <protection locked="0"/>
    </xf>
    <xf numFmtId="0" fontId="0" fillId="3" borderId="26" xfId="0" applyFont="1" applyFill="1" applyBorder="1" applyAlignment="1" applyProtection="1">
      <alignment horizontal="center" vertical="center" wrapText="1"/>
      <protection locked="0"/>
    </xf>
    <xf numFmtId="0" fontId="0" fillId="3" borderId="27" xfId="0" applyFont="1" applyFill="1" applyBorder="1" applyAlignment="1" applyProtection="1">
      <alignment horizontal="center" vertical="center" wrapText="1"/>
      <protection locked="0"/>
    </xf>
    <xf numFmtId="0" fontId="0" fillId="3" borderId="2" xfId="0" applyFont="1" applyFill="1"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56" fontId="23" fillId="3" borderId="1" xfId="0" applyNumberFormat="1"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23" fillId="0" borderId="16" xfId="0" applyFont="1" applyBorder="1" applyAlignment="1" applyProtection="1">
      <alignment horizontal="center" vertical="center"/>
    </xf>
    <xf numFmtId="0" fontId="23" fillId="0" borderId="4" xfId="0" applyFont="1" applyBorder="1" applyAlignment="1" applyProtection="1">
      <alignment horizontal="center" vertical="center"/>
    </xf>
    <xf numFmtId="0" fontId="23" fillId="0" borderId="5" xfId="0" applyFont="1" applyBorder="1" applyAlignment="1" applyProtection="1">
      <alignment horizontal="center" vertical="center"/>
    </xf>
    <xf numFmtId="177" fontId="0" fillId="3" borderId="11" xfId="0" applyNumberFormat="1" applyFont="1" applyFill="1" applyBorder="1" applyAlignment="1" applyProtection="1">
      <alignment horizontal="left" vertical="center"/>
      <protection locked="0"/>
    </xf>
    <xf numFmtId="177" fontId="0" fillId="3" borderId="12" xfId="0" applyNumberFormat="1" applyFont="1" applyFill="1" applyBorder="1" applyAlignment="1" applyProtection="1">
      <alignment horizontal="left" vertical="center"/>
      <protection locked="0"/>
    </xf>
    <xf numFmtId="0" fontId="0" fillId="3" borderId="11" xfId="0" applyFont="1" applyFill="1"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31" fontId="0" fillId="3" borderId="1" xfId="0" applyNumberFormat="1" applyFont="1" applyFill="1" applyBorder="1" applyAlignment="1" applyProtection="1">
      <alignment horizontal="left" vertical="center"/>
      <protection locked="0"/>
    </xf>
    <xf numFmtId="0" fontId="0" fillId="3" borderId="1" xfId="0" applyFont="1" applyFill="1" applyBorder="1" applyAlignment="1" applyProtection="1">
      <alignment horizontal="left" vertical="center"/>
      <protection locked="0"/>
    </xf>
    <xf numFmtId="177" fontId="0" fillId="0" borderId="1" xfId="0" applyNumberFormat="1" applyBorder="1" applyAlignment="1" applyProtection="1">
      <alignment horizontal="center" vertical="center"/>
    </xf>
    <xf numFmtId="177" fontId="0" fillId="0" borderId="3" xfId="0" applyNumberFormat="1" applyBorder="1" applyAlignment="1" applyProtection="1">
      <alignment horizontal="center" vertical="center"/>
    </xf>
    <xf numFmtId="0" fontId="0" fillId="0" borderId="11" xfId="0" applyFill="1" applyBorder="1" applyAlignment="1" applyProtection="1">
      <alignment horizontal="left" vertical="center" wrapText="1"/>
    </xf>
    <xf numFmtId="0" fontId="0" fillId="3" borderId="2" xfId="0" applyFont="1" applyFill="1" applyBorder="1" applyAlignment="1" applyProtection="1">
      <alignment horizontal="left" vertical="center"/>
      <protection locked="0"/>
    </xf>
    <xf numFmtId="0" fontId="0" fillId="3" borderId="12" xfId="0" applyFont="1" applyFill="1" applyBorder="1" applyAlignment="1" applyProtection="1">
      <alignment horizontal="left" vertical="center"/>
      <protection locked="0"/>
    </xf>
    <xf numFmtId="0" fontId="0" fillId="3" borderId="12" xfId="0" applyFont="1" applyFill="1" applyBorder="1" applyAlignment="1" applyProtection="1">
      <alignment horizontal="center" vertical="center" shrinkToFit="1"/>
      <protection locked="0"/>
    </xf>
    <xf numFmtId="38" fontId="1" fillId="3" borderId="12" xfId="2" applyFont="1" applyFill="1" applyBorder="1" applyAlignment="1" applyProtection="1">
      <alignment horizontal="center" vertical="center"/>
      <protection locked="0"/>
    </xf>
    <xf numFmtId="0" fontId="0" fillId="0" borderId="2" xfId="0" applyFont="1" applyBorder="1" applyAlignment="1" applyProtection="1">
      <alignment horizontal="center" vertical="center" wrapText="1"/>
    </xf>
    <xf numFmtId="0" fontId="0" fillId="0" borderId="12" xfId="0" applyFont="1" applyBorder="1" applyAlignment="1" applyProtection="1">
      <alignment horizontal="center" vertical="center" wrapText="1"/>
    </xf>
    <xf numFmtId="0" fontId="0" fillId="0" borderId="16"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23" fillId="0" borderId="31" xfId="0" applyFont="1" applyBorder="1" applyAlignment="1" applyProtection="1">
      <alignment horizontal="center" vertical="center"/>
    </xf>
    <xf numFmtId="0" fontId="23" fillId="0" borderId="32" xfId="0" applyFont="1" applyBorder="1" applyAlignment="1" applyProtection="1">
      <alignment horizontal="center" vertical="center"/>
    </xf>
    <xf numFmtId="0" fontId="23" fillId="0" borderId="31" xfId="0" applyFont="1" applyBorder="1" applyAlignment="1" applyProtection="1">
      <alignment horizontal="left" vertical="center"/>
    </xf>
    <xf numFmtId="0" fontId="23" fillId="0" borderId="33" xfId="0" applyFont="1" applyBorder="1" applyAlignment="1" applyProtection="1">
      <alignment horizontal="left" vertical="center"/>
    </xf>
    <xf numFmtId="0" fontId="23" fillId="0" borderId="32" xfId="0" applyFont="1" applyBorder="1" applyAlignment="1" applyProtection="1">
      <alignment horizontal="left" vertical="center"/>
    </xf>
    <xf numFmtId="0" fontId="23" fillId="0" borderId="15" xfId="0" applyFont="1" applyBorder="1" applyAlignment="1" applyProtection="1">
      <alignment horizontal="left" vertical="center"/>
    </xf>
    <xf numFmtId="0" fontId="3" fillId="0" borderId="2"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41" fillId="0" borderId="28" xfId="0" applyFont="1" applyBorder="1" applyAlignment="1" applyProtection="1">
      <alignment horizontal="center" vertical="center"/>
    </xf>
    <xf numFmtId="0" fontId="41" fillId="0" borderId="29" xfId="0" applyFont="1" applyBorder="1" applyAlignment="1" applyProtection="1">
      <alignment horizontal="center" vertical="center"/>
    </xf>
    <xf numFmtId="0" fontId="21" fillId="0" borderId="28" xfId="0" applyFont="1" applyBorder="1" applyAlignment="1" applyProtection="1">
      <alignment horizontal="left" vertical="center"/>
    </xf>
    <xf numFmtId="0" fontId="21" fillId="0" borderId="30" xfId="0" applyFont="1" applyBorder="1" applyAlignment="1" applyProtection="1">
      <alignment horizontal="left" vertical="center"/>
    </xf>
    <xf numFmtId="0" fontId="21" fillId="0" borderId="29" xfId="0" applyFont="1" applyBorder="1" applyAlignment="1" applyProtection="1">
      <alignment horizontal="left" vertical="center"/>
    </xf>
    <xf numFmtId="0" fontId="0" fillId="0" borderId="6" xfId="0" applyFont="1" applyBorder="1" applyAlignment="1" applyProtection="1">
      <alignment horizontal="center" vertical="center"/>
    </xf>
    <xf numFmtId="0" fontId="0" fillId="0" borderId="15" xfId="0" applyFont="1" applyBorder="1" applyAlignment="1" applyProtection="1">
      <alignment horizontal="center" vertical="center"/>
    </xf>
    <xf numFmtId="0" fontId="0" fillId="3" borderId="28" xfId="0" applyFont="1" applyFill="1" applyBorder="1" applyAlignment="1" applyProtection="1">
      <alignment horizontal="center" vertical="center" wrapText="1"/>
      <protection locked="0"/>
    </xf>
    <xf numFmtId="0" fontId="0" fillId="3" borderId="29"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xf>
    <xf numFmtId="0" fontId="0" fillId="0" borderId="1" xfId="0" applyFont="1" applyBorder="1" applyAlignment="1" applyProtection="1">
      <alignment horizontal="center" vertical="center"/>
    </xf>
    <xf numFmtId="0" fontId="5" fillId="0" borderId="0" xfId="0" applyFont="1" applyAlignment="1" applyProtection="1">
      <alignment horizontal="right" vertical="center"/>
    </xf>
    <xf numFmtId="0" fontId="0" fillId="3" borderId="0" xfId="0" applyFont="1" applyFill="1" applyBorder="1" applyAlignment="1" applyProtection="1">
      <alignment horizontal="left" vertical="center" shrinkToFit="1"/>
      <protection locked="0"/>
    </xf>
    <xf numFmtId="0" fontId="0" fillId="3" borderId="4" xfId="0" applyFont="1" applyFill="1" applyBorder="1" applyAlignment="1" applyProtection="1">
      <alignment horizontal="left" vertical="center" shrinkToFit="1"/>
      <protection locked="0"/>
    </xf>
    <xf numFmtId="0" fontId="0" fillId="0" borderId="24"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3" fillId="0" borderId="5" xfId="0" applyFont="1" applyBorder="1" applyAlignment="1" applyProtection="1">
      <alignment horizontal="left" vertical="center"/>
    </xf>
    <xf numFmtId="0" fontId="3" fillId="0" borderId="11" xfId="0" applyFont="1" applyFill="1" applyBorder="1" applyAlignment="1" applyProtection="1">
      <alignment horizontal="left" vertical="center"/>
    </xf>
    <xf numFmtId="0" fontId="3" fillId="0" borderId="11" xfId="0" applyFont="1" applyBorder="1" applyAlignment="1" applyProtection="1">
      <alignment horizontal="left" vertical="center"/>
    </xf>
    <xf numFmtId="0" fontId="0" fillId="3" borderId="0" xfId="0" applyFont="1" applyFill="1" applyBorder="1" applyAlignment="1" applyProtection="1">
      <alignment horizontal="center" vertical="center" wrapText="1"/>
      <protection locked="0"/>
    </xf>
    <xf numFmtId="0" fontId="0" fillId="3" borderId="14"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xf>
    <xf numFmtId="0" fontId="0" fillId="0" borderId="16"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23" xfId="0"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center" vertical="center"/>
    </xf>
    <xf numFmtId="0" fontId="0" fillId="3" borderId="13" xfId="0" applyFont="1" applyFill="1" applyBorder="1" applyAlignment="1" applyProtection="1">
      <alignment horizontal="center" vertical="center" wrapText="1"/>
      <protection locked="0"/>
    </xf>
    <xf numFmtId="0" fontId="0" fillId="0" borderId="24" xfId="0" applyBorder="1" applyAlignment="1" applyProtection="1">
      <alignment horizontal="center" vertical="center"/>
    </xf>
    <xf numFmtId="0" fontId="0" fillId="0" borderId="23" xfId="0" applyBorder="1" applyAlignment="1" applyProtection="1">
      <alignment horizontal="center" vertical="center"/>
    </xf>
    <xf numFmtId="0" fontId="0" fillId="3" borderId="16" xfId="0" applyFont="1" applyFill="1" applyBorder="1" applyAlignment="1" applyProtection="1">
      <alignment horizontal="center" vertical="center" wrapText="1"/>
      <protection locked="0"/>
    </xf>
    <xf numFmtId="0" fontId="83" fillId="13" borderId="47" xfId="0" applyFont="1" applyFill="1" applyBorder="1" applyAlignment="1" applyProtection="1">
      <alignment horizontal="center" vertical="center" wrapText="1"/>
    </xf>
    <xf numFmtId="0" fontId="83" fillId="13" borderId="48" xfId="0" applyFont="1" applyFill="1" applyBorder="1" applyAlignment="1" applyProtection="1">
      <alignment horizontal="center" vertical="center" wrapText="1"/>
    </xf>
    <xf numFmtId="0" fontId="83" fillId="13" borderId="49"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xf>
    <xf numFmtId="0" fontId="3" fillId="0" borderId="16"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23"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38" fontId="25" fillId="2" borderId="3" xfId="2" applyFont="1" applyFill="1" applyBorder="1" applyAlignment="1" applyProtection="1">
      <alignment horizontal="right" vertical="center"/>
    </xf>
    <xf numFmtId="38" fontId="25" fillId="2" borderId="13" xfId="2" applyFont="1" applyFill="1" applyBorder="1" applyAlignment="1" applyProtection="1">
      <alignment horizontal="right" vertical="center"/>
    </xf>
    <xf numFmtId="0" fontId="56" fillId="0" borderId="0" xfId="0" applyFont="1" applyAlignment="1" applyProtection="1">
      <alignment horizontal="center" vertical="center"/>
    </xf>
    <xf numFmtId="0" fontId="57" fillId="0" borderId="0" xfId="0" applyFont="1" applyAlignment="1" applyProtection="1">
      <alignment vertical="center"/>
    </xf>
    <xf numFmtId="0" fontId="23" fillId="2" borderId="2" xfId="0" applyNumberFormat="1" applyFont="1" applyFill="1" applyBorder="1" applyAlignment="1" applyProtection="1">
      <alignment horizontal="left" vertical="center"/>
    </xf>
    <xf numFmtId="0" fontId="23" fillId="2" borderId="11" xfId="0" applyNumberFormat="1" applyFont="1" applyFill="1" applyBorder="1" applyAlignment="1" applyProtection="1">
      <alignment horizontal="left" vertical="center"/>
    </xf>
    <xf numFmtId="0" fontId="23" fillId="2" borderId="4" xfId="0" applyNumberFormat="1" applyFont="1" applyFill="1" applyBorder="1" applyAlignment="1" applyProtection="1">
      <alignment horizontal="left" vertical="center"/>
    </xf>
    <xf numFmtId="0" fontId="23" fillId="2" borderId="6" xfId="0" applyNumberFormat="1" applyFont="1" applyFill="1" applyBorder="1" applyAlignment="1" applyProtection="1">
      <alignment horizontal="left" vertical="center"/>
    </xf>
    <xf numFmtId="0" fontId="0" fillId="4" borderId="28" xfId="0" applyFont="1" applyFill="1" applyBorder="1" applyAlignment="1" applyProtection="1">
      <alignment horizontal="center" vertical="center" shrinkToFit="1"/>
      <protection locked="0"/>
    </xf>
    <xf numFmtId="0" fontId="0" fillId="4" borderId="30" xfId="0" applyFont="1" applyFill="1" applyBorder="1" applyAlignment="1" applyProtection="1">
      <alignment horizontal="center" vertical="center" shrinkToFit="1"/>
      <protection locked="0"/>
    </xf>
    <xf numFmtId="0" fontId="0" fillId="4" borderId="28" xfId="0" applyFont="1" applyFill="1" applyBorder="1" applyAlignment="1" applyProtection="1">
      <alignment horizontal="center" vertical="center"/>
      <protection locked="0"/>
    </xf>
    <xf numFmtId="0" fontId="0" fillId="4" borderId="30" xfId="0" applyFont="1" applyFill="1" applyBorder="1" applyAlignment="1" applyProtection="1">
      <alignment horizontal="center" vertical="center"/>
      <protection locked="0"/>
    </xf>
    <xf numFmtId="183" fontId="23" fillId="2" borderId="2" xfId="0" applyNumberFormat="1" applyFont="1" applyFill="1" applyBorder="1" applyAlignment="1" applyProtection="1">
      <alignment horizontal="center" vertical="center"/>
    </xf>
    <xf numFmtId="183" fontId="0" fillId="2" borderId="11" xfId="0" applyNumberFormat="1" applyFill="1" applyBorder="1" applyAlignment="1" applyProtection="1">
      <alignment horizontal="center" vertical="center"/>
    </xf>
    <xf numFmtId="183" fontId="0" fillId="2" borderId="12" xfId="0" applyNumberFormat="1" applyFill="1" applyBorder="1" applyAlignment="1" applyProtection="1">
      <alignment horizontal="center" vertical="center"/>
    </xf>
    <xf numFmtId="0" fontId="77" fillId="0" borderId="5" xfId="3" applyFont="1" applyFill="1" applyBorder="1" applyAlignment="1" applyProtection="1">
      <alignment horizontal="center" vertical="center" shrinkToFit="1"/>
    </xf>
    <xf numFmtId="0" fontId="5" fillId="0" borderId="24"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177" fontId="0" fillId="4" borderId="2" xfId="0" applyNumberFormat="1" applyFont="1" applyFill="1" applyBorder="1" applyAlignment="1" applyProtection="1">
      <alignment horizontal="center" vertical="center"/>
      <protection locked="0"/>
    </xf>
    <xf numFmtId="177" fontId="0" fillId="4" borderId="12" xfId="0" applyNumberFormat="1" applyFont="1" applyFill="1" applyBorder="1" applyAlignment="1" applyProtection="1">
      <alignment horizontal="center" vertical="center"/>
      <protection locked="0"/>
    </xf>
    <xf numFmtId="181" fontId="0" fillId="3" borderId="0" xfId="0" applyNumberFormat="1" applyFont="1" applyFill="1" applyAlignment="1" applyProtection="1">
      <alignment vertical="center"/>
      <protection locked="0"/>
    </xf>
    <xf numFmtId="0" fontId="0" fillId="0" borderId="3" xfId="0" applyFill="1" applyBorder="1" applyAlignment="1" applyProtection="1">
      <alignment vertical="center"/>
    </xf>
    <xf numFmtId="0" fontId="0" fillId="4" borderId="16"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protection locked="0"/>
    </xf>
    <xf numFmtId="0" fontId="23" fillId="2" borderId="16"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4" xfId="0" applyFont="1" applyFill="1" applyBorder="1" applyAlignment="1" applyProtection="1">
      <alignment horizontal="center" vertical="center"/>
    </xf>
    <xf numFmtId="0" fontId="23" fillId="0" borderId="2" xfId="0" applyFont="1" applyBorder="1" applyAlignment="1" applyProtection="1">
      <alignment horizontal="center" vertical="center" wrapText="1"/>
    </xf>
    <xf numFmtId="0" fontId="0" fillId="4" borderId="2" xfId="0" applyFont="1" applyFill="1" applyBorder="1" applyAlignment="1" applyProtection="1">
      <alignment horizontal="center" vertical="center" shrinkToFit="1"/>
      <protection locked="0"/>
    </xf>
    <xf numFmtId="0" fontId="0" fillId="4" borderId="11" xfId="0" applyFont="1" applyFill="1" applyBorder="1" applyAlignment="1" applyProtection="1">
      <alignment horizontal="center" vertical="center" shrinkToFit="1"/>
      <protection locked="0"/>
    </xf>
    <xf numFmtId="0" fontId="0" fillId="0" borderId="4" xfId="0" applyBorder="1" applyAlignment="1" applyProtection="1">
      <alignment vertical="center"/>
    </xf>
    <xf numFmtId="0" fontId="0" fillId="0" borderId="5" xfId="0" applyBorder="1" applyAlignment="1" applyProtection="1">
      <alignment vertical="center"/>
    </xf>
    <xf numFmtId="183" fontId="23" fillId="2" borderId="12" xfId="0" applyNumberFormat="1" applyFont="1" applyFill="1" applyBorder="1" applyAlignment="1" applyProtection="1">
      <alignment horizontal="center" vertical="center"/>
    </xf>
    <xf numFmtId="38" fontId="45" fillId="2" borderId="2" xfId="2" applyFont="1" applyFill="1" applyBorder="1" applyAlignment="1" applyProtection="1">
      <alignment horizontal="left" vertical="center"/>
    </xf>
    <xf numFmtId="38" fontId="45" fillId="2" borderId="11" xfId="2" applyFont="1" applyFill="1" applyBorder="1" applyAlignment="1" applyProtection="1">
      <alignment horizontal="left" vertical="center"/>
    </xf>
    <xf numFmtId="38" fontId="45" fillId="2" borderId="12" xfId="2" applyFont="1" applyFill="1" applyBorder="1" applyAlignment="1" applyProtection="1">
      <alignment horizontal="left" vertical="center"/>
    </xf>
    <xf numFmtId="0" fontId="87" fillId="0" borderId="2" xfId="0" applyFont="1" applyFill="1" applyBorder="1" applyAlignment="1" applyProtection="1">
      <alignment horizontal="left" vertical="center" wrapText="1"/>
    </xf>
    <xf numFmtId="0" fontId="87" fillId="0" borderId="11" xfId="0" applyFont="1" applyFill="1" applyBorder="1" applyAlignment="1" applyProtection="1">
      <alignment horizontal="left" vertical="center" wrapText="1"/>
    </xf>
    <xf numFmtId="0" fontId="23" fillId="10" borderId="2" xfId="0" applyFont="1" applyFill="1" applyBorder="1" applyAlignment="1" applyProtection="1">
      <alignment horizontal="center" vertical="center" shrinkToFit="1"/>
    </xf>
    <xf numFmtId="0" fontId="23" fillId="10" borderId="12" xfId="0" applyFont="1" applyFill="1" applyBorder="1" applyAlignment="1" applyProtection="1">
      <alignment horizontal="center" vertical="center" shrinkToFit="1"/>
    </xf>
    <xf numFmtId="0" fontId="21" fillId="10" borderId="2" xfId="0" applyFont="1" applyFill="1" applyBorder="1" applyAlignment="1" applyProtection="1">
      <alignment horizontal="left" vertical="center" wrapText="1"/>
    </xf>
    <xf numFmtId="0" fontId="21" fillId="10" borderId="11" xfId="0" applyFont="1" applyFill="1" applyBorder="1" applyAlignment="1" applyProtection="1">
      <alignment horizontal="left" vertical="center" wrapText="1"/>
    </xf>
    <xf numFmtId="0" fontId="21" fillId="10" borderId="12" xfId="0" applyFont="1" applyFill="1" applyBorder="1" applyAlignment="1" applyProtection="1">
      <alignment horizontal="left" vertical="center" wrapText="1"/>
    </xf>
    <xf numFmtId="0" fontId="3" fillId="10" borderId="2" xfId="0" applyFont="1" applyFill="1" applyBorder="1" applyAlignment="1" applyProtection="1">
      <alignment horizontal="center" vertical="center" shrinkToFit="1"/>
    </xf>
    <xf numFmtId="0" fontId="3" fillId="10" borderId="12" xfId="0" applyFont="1" applyFill="1" applyBorder="1" applyAlignment="1" applyProtection="1">
      <alignment horizontal="center" vertical="center" shrinkToFit="1"/>
    </xf>
    <xf numFmtId="38" fontId="0" fillId="0" borderId="2" xfId="2" applyFont="1" applyFill="1" applyBorder="1" applyAlignment="1" applyProtection="1">
      <alignment horizontal="center" vertical="center"/>
    </xf>
    <xf numFmtId="38" fontId="0" fillId="0" borderId="11" xfId="2" applyFont="1" applyFill="1" applyBorder="1" applyAlignment="1" applyProtection="1">
      <alignment horizontal="center" vertical="center"/>
    </xf>
    <xf numFmtId="38" fontId="87" fillId="0" borderId="11" xfId="2" applyFont="1" applyFill="1" applyBorder="1" applyAlignment="1" applyProtection="1">
      <alignment horizontal="left" vertical="top" wrapText="1"/>
    </xf>
    <xf numFmtId="0" fontId="22" fillId="0" borderId="2" xfId="0" applyFont="1" applyBorder="1" applyAlignment="1" applyProtection="1">
      <alignment horizontal="left" vertical="center" wrapText="1"/>
    </xf>
    <xf numFmtId="0" fontId="48" fillId="0" borderId="36" xfId="0" applyFont="1" applyFill="1" applyBorder="1" applyAlignment="1" applyProtection="1">
      <alignment horizontal="center" vertical="center" wrapText="1"/>
    </xf>
    <xf numFmtId="0" fontId="48" fillId="0" borderId="37" xfId="0" applyFont="1" applyFill="1" applyBorder="1" applyAlignment="1" applyProtection="1">
      <alignment horizontal="center" vertical="center" wrapText="1"/>
    </xf>
    <xf numFmtId="0" fontId="0" fillId="2" borderId="1" xfId="0" applyNumberFormat="1" applyFont="1" applyFill="1" applyBorder="1" applyAlignment="1" applyProtection="1">
      <alignment horizontal="left" vertical="center"/>
    </xf>
    <xf numFmtId="0" fontId="0" fillId="2" borderId="2" xfId="0" applyNumberFormat="1" applyFont="1" applyFill="1" applyBorder="1" applyAlignment="1" applyProtection="1">
      <alignment horizontal="left" vertical="center"/>
    </xf>
    <xf numFmtId="0" fontId="0" fillId="0" borderId="1" xfId="0" applyBorder="1" applyAlignment="1" applyProtection="1">
      <alignment horizontal="center" vertical="center"/>
    </xf>
    <xf numFmtId="177" fontId="0" fillId="4" borderId="1" xfId="0" applyNumberFormat="1" applyFont="1" applyFill="1" applyBorder="1" applyAlignment="1" applyProtection="1">
      <alignment horizontal="center" vertical="center"/>
      <protection locked="0"/>
    </xf>
    <xf numFmtId="183" fontId="0" fillId="3" borderId="2" xfId="0" applyNumberFormat="1" applyFont="1" applyFill="1" applyBorder="1" applyAlignment="1" applyProtection="1">
      <alignment horizontal="center" vertical="center"/>
      <protection locked="0"/>
    </xf>
    <xf numFmtId="183" fontId="0" fillId="3" borderId="11" xfId="0" applyNumberFormat="1" applyFont="1" applyFill="1" applyBorder="1" applyAlignment="1" applyProtection="1">
      <alignment horizontal="center" vertical="center"/>
      <protection locked="0"/>
    </xf>
    <xf numFmtId="183" fontId="0" fillId="3" borderId="12" xfId="0" applyNumberFormat="1" applyFont="1" applyFill="1" applyBorder="1" applyAlignment="1" applyProtection="1">
      <alignment horizontal="center" vertical="center"/>
      <protection locked="0"/>
    </xf>
    <xf numFmtId="0" fontId="0" fillId="0" borderId="1" xfId="0" applyFill="1" applyBorder="1" applyAlignment="1" applyProtection="1">
      <alignment vertical="center" wrapText="1"/>
    </xf>
    <xf numFmtId="0" fontId="84" fillId="2" borderId="55" xfId="0" applyFont="1" applyFill="1" applyBorder="1" applyAlignment="1" applyProtection="1">
      <alignment horizontal="left" vertical="center"/>
    </xf>
    <xf numFmtId="0" fontId="84" fillId="2" borderId="52" xfId="0" applyFont="1" applyFill="1" applyBorder="1" applyAlignment="1" applyProtection="1">
      <alignment horizontal="left" vertical="center"/>
    </xf>
    <xf numFmtId="0" fontId="83" fillId="13" borderId="66" xfId="0" applyFont="1" applyFill="1" applyBorder="1" applyAlignment="1" applyProtection="1">
      <alignment horizontal="center" vertical="center" wrapText="1"/>
    </xf>
    <xf numFmtId="0" fontId="83" fillId="13" borderId="67" xfId="0" applyFont="1" applyFill="1" applyBorder="1" applyAlignment="1" applyProtection="1">
      <alignment horizontal="center" vertical="center" wrapText="1"/>
    </xf>
    <xf numFmtId="0" fontId="83" fillId="13" borderId="68" xfId="0" applyFont="1" applyFill="1" applyBorder="1" applyAlignment="1" applyProtection="1">
      <alignment horizontal="center" vertical="center" wrapText="1"/>
    </xf>
    <xf numFmtId="0" fontId="84" fillId="3" borderId="53" xfId="0" applyFont="1" applyFill="1" applyBorder="1" applyAlignment="1" applyProtection="1">
      <alignment horizontal="left" vertical="center" wrapText="1"/>
    </xf>
    <xf numFmtId="0" fontId="84" fillId="3" borderId="50" xfId="0" applyFont="1" applyFill="1" applyBorder="1" applyAlignment="1" applyProtection="1">
      <alignment horizontal="left" vertical="center" wrapText="1"/>
    </xf>
    <xf numFmtId="0" fontId="84" fillId="4" borderId="54" xfId="0" applyFont="1" applyFill="1" applyBorder="1" applyAlignment="1" applyProtection="1">
      <alignment horizontal="left" vertical="center"/>
    </xf>
    <xf numFmtId="0" fontId="84" fillId="4" borderId="51" xfId="0" applyFont="1" applyFill="1" applyBorder="1" applyAlignment="1" applyProtection="1">
      <alignment horizontal="left" vertical="center"/>
    </xf>
    <xf numFmtId="0" fontId="22" fillId="0" borderId="2" xfId="3" applyFont="1" applyFill="1" applyBorder="1" applyAlignment="1" applyProtection="1">
      <alignment horizontal="center" vertical="center"/>
    </xf>
    <xf numFmtId="0" fontId="22" fillId="0" borderId="11" xfId="3" applyFont="1" applyFill="1" applyBorder="1" applyAlignment="1" applyProtection="1">
      <alignment horizontal="center" vertical="center"/>
    </xf>
    <xf numFmtId="0" fontId="22" fillId="0" borderId="12" xfId="3" applyFont="1" applyFill="1" applyBorder="1" applyAlignment="1" applyProtection="1">
      <alignment horizontal="center" vertical="center"/>
    </xf>
    <xf numFmtId="0" fontId="23" fillId="0" borderId="12" xfId="3" applyFont="1" applyFill="1" applyBorder="1" applyAlignment="1" applyProtection="1">
      <alignment horizontal="left" vertical="center"/>
    </xf>
    <xf numFmtId="0" fontId="77" fillId="0" borderId="2" xfId="3" applyFont="1" applyFill="1" applyBorder="1" applyAlignment="1" applyProtection="1">
      <alignment horizontal="center" vertical="center" shrinkToFit="1"/>
    </xf>
    <xf numFmtId="0" fontId="77" fillId="0" borderId="11" xfId="3" applyFont="1" applyFill="1" applyBorder="1" applyAlignment="1" applyProtection="1">
      <alignment horizontal="center" vertical="center" shrinkToFit="1"/>
    </xf>
    <xf numFmtId="183" fontId="23" fillId="3" borderId="2" xfId="3" applyNumberFormat="1" applyFont="1" applyFill="1" applyBorder="1" applyAlignment="1" applyProtection="1">
      <alignment horizontal="center" vertical="center"/>
      <protection locked="0"/>
    </xf>
    <xf numFmtId="183" fontId="23" fillId="3" borderId="11" xfId="3" applyNumberFormat="1" applyFont="1" applyFill="1" applyBorder="1" applyAlignment="1" applyProtection="1">
      <alignment horizontal="center" vertical="center"/>
      <protection locked="0"/>
    </xf>
    <xf numFmtId="183" fontId="23" fillId="3" borderId="12" xfId="3" applyNumberFormat="1" applyFont="1" applyFill="1" applyBorder="1" applyAlignment="1" applyProtection="1">
      <alignment horizontal="center" vertical="center"/>
      <protection locked="0"/>
    </xf>
    <xf numFmtId="177" fontId="0" fillId="3" borderId="2" xfId="3" applyNumberFormat="1" applyFont="1" applyFill="1" applyBorder="1" applyAlignment="1" applyProtection="1">
      <alignment horizontal="left" vertical="center"/>
      <protection locked="0"/>
    </xf>
    <xf numFmtId="177" fontId="1" fillId="3" borderId="11" xfId="3" applyNumberFormat="1" applyFont="1" applyFill="1" applyBorder="1" applyAlignment="1" applyProtection="1">
      <alignment horizontal="left" vertical="center"/>
      <protection locked="0"/>
    </xf>
    <xf numFmtId="177" fontId="1" fillId="3" borderId="12" xfId="3" applyNumberFormat="1" applyFont="1" applyFill="1" applyBorder="1" applyAlignment="1" applyProtection="1">
      <alignment horizontal="left" vertical="center"/>
      <protection locked="0"/>
    </xf>
    <xf numFmtId="0" fontId="0" fillId="0" borderId="2" xfId="3" applyFont="1" applyFill="1" applyBorder="1" applyAlignment="1" applyProtection="1">
      <alignment horizontal="left" vertical="center"/>
    </xf>
    <xf numFmtId="0" fontId="1" fillId="0" borderId="12" xfId="3" applyFill="1" applyBorder="1" applyAlignment="1" applyProtection="1">
      <alignment horizontal="left" vertical="center"/>
    </xf>
    <xf numFmtId="0" fontId="23" fillId="0" borderId="16" xfId="3" applyFont="1" applyFill="1" applyBorder="1" applyAlignment="1" applyProtection="1">
      <alignment horizontal="left" vertical="center"/>
    </xf>
    <xf numFmtId="0" fontId="23" fillId="0" borderId="6" xfId="3" applyFont="1" applyFill="1" applyBorder="1" applyAlignment="1" applyProtection="1">
      <alignment horizontal="left" vertical="center"/>
    </xf>
    <xf numFmtId="0" fontId="23" fillId="0" borderId="23" xfId="3" applyFont="1" applyFill="1" applyBorder="1" applyAlignment="1" applyProtection="1">
      <alignment horizontal="left" vertical="center"/>
    </xf>
    <xf numFmtId="0" fontId="23" fillId="0" borderId="15" xfId="3" applyFont="1" applyFill="1" applyBorder="1" applyAlignment="1" applyProtection="1">
      <alignment horizontal="left" vertical="center"/>
    </xf>
    <xf numFmtId="0" fontId="22" fillId="0" borderId="1" xfId="3" applyFont="1" applyFill="1" applyBorder="1" applyAlignment="1" applyProtection="1">
      <alignment horizontal="center" vertical="center"/>
    </xf>
    <xf numFmtId="0" fontId="0" fillId="0" borderId="1" xfId="3" applyFont="1" applyFill="1" applyBorder="1" applyAlignment="1" applyProtection="1">
      <alignment horizontal="left" vertical="center" wrapText="1" shrinkToFit="1"/>
    </xf>
    <xf numFmtId="0" fontId="1" fillId="0" borderId="1" xfId="3" applyFill="1" applyBorder="1" applyAlignment="1" applyProtection="1">
      <alignment horizontal="left" vertical="center" shrinkToFit="1"/>
    </xf>
    <xf numFmtId="0" fontId="72" fillId="0" borderId="11" xfId="3" applyFont="1" applyFill="1" applyBorder="1" applyAlignment="1" applyProtection="1">
      <alignment horizontal="left" vertical="center"/>
    </xf>
    <xf numFmtId="0" fontId="72" fillId="0" borderId="12" xfId="3" applyFont="1" applyFill="1" applyBorder="1" applyAlignment="1" applyProtection="1">
      <alignment horizontal="left" vertical="center"/>
    </xf>
    <xf numFmtId="0" fontId="0" fillId="0" borderId="6" xfId="3" applyFont="1" applyFill="1" applyBorder="1" applyAlignment="1" applyProtection="1">
      <alignment horizontal="center" vertical="center" wrapText="1"/>
    </xf>
    <xf numFmtId="0" fontId="0" fillId="0" borderId="24" xfId="3" applyFont="1" applyFill="1" applyBorder="1" applyAlignment="1" applyProtection="1">
      <alignment horizontal="center" vertical="center" wrapText="1"/>
    </xf>
    <xf numFmtId="0" fontId="0" fillId="0" borderId="14" xfId="3" applyFont="1" applyFill="1" applyBorder="1" applyAlignment="1" applyProtection="1">
      <alignment horizontal="center" vertical="center" wrapText="1"/>
    </xf>
    <xf numFmtId="0" fontId="0" fillId="0" borderId="23" xfId="3" applyFont="1" applyFill="1" applyBorder="1" applyAlignment="1" applyProtection="1">
      <alignment horizontal="center" vertical="center" wrapText="1"/>
    </xf>
    <xf numFmtId="0" fontId="0" fillId="0" borderId="15" xfId="3" applyFont="1" applyFill="1" applyBorder="1" applyAlignment="1" applyProtection="1">
      <alignment horizontal="center" vertical="center" wrapText="1"/>
    </xf>
    <xf numFmtId="0" fontId="23" fillId="0" borderId="42" xfId="3" applyFont="1" applyFill="1" applyBorder="1" applyAlignment="1" applyProtection="1">
      <alignment horizontal="left" vertical="center" wrapText="1"/>
    </xf>
    <xf numFmtId="0" fontId="23" fillId="0" borderId="17" xfId="3" applyFont="1" applyFill="1" applyBorder="1" applyAlignment="1" applyProtection="1">
      <alignment horizontal="left" vertical="center" wrapText="1"/>
    </xf>
    <xf numFmtId="0" fontId="23" fillId="0" borderId="72" xfId="3" applyFont="1" applyFill="1" applyBorder="1" applyAlignment="1" applyProtection="1">
      <alignment horizontal="left" vertical="center" wrapText="1"/>
    </xf>
    <xf numFmtId="0" fontId="23" fillId="0" borderId="71" xfId="3" applyFont="1" applyFill="1" applyBorder="1" applyAlignment="1" applyProtection="1">
      <alignment horizontal="left" vertical="center" shrinkToFit="1"/>
    </xf>
    <xf numFmtId="0" fontId="23" fillId="0" borderId="1" xfId="3" applyFont="1" applyFill="1" applyBorder="1" applyAlignment="1" applyProtection="1">
      <alignment horizontal="left" vertical="center" shrinkToFit="1"/>
    </xf>
    <xf numFmtId="0" fontId="23" fillId="0" borderId="73" xfId="3" applyFont="1" applyFill="1" applyBorder="1" applyAlignment="1" applyProtection="1">
      <alignment horizontal="left" vertical="center" shrinkToFit="1"/>
    </xf>
    <xf numFmtId="0" fontId="23" fillId="0" borderId="17" xfId="3" applyFont="1" applyFill="1" applyBorder="1" applyAlignment="1" applyProtection="1">
      <alignment horizontal="left" vertical="center" shrinkToFit="1"/>
    </xf>
    <xf numFmtId="0" fontId="0" fillId="3" borderId="2" xfId="3" applyNumberFormat="1" applyFont="1" applyFill="1" applyBorder="1" applyAlignment="1" applyProtection="1">
      <alignment horizontal="center" vertical="center"/>
      <protection locked="0"/>
    </xf>
    <xf numFmtId="0" fontId="1" fillId="3" borderId="12" xfId="3" applyNumberFormat="1" applyFont="1" applyFill="1" applyBorder="1" applyAlignment="1" applyProtection="1">
      <alignment horizontal="center" vertical="center"/>
      <protection locked="0"/>
    </xf>
    <xf numFmtId="0" fontId="1" fillId="0" borderId="6" xfId="3" applyFont="1" applyFill="1" applyBorder="1" applyAlignment="1" applyProtection="1">
      <alignment horizontal="center" vertical="center" wrapText="1" shrinkToFit="1"/>
    </xf>
    <xf numFmtId="0" fontId="1" fillId="0" borderId="24" xfId="3" applyFont="1" applyFill="1" applyBorder="1" applyAlignment="1" applyProtection="1">
      <alignment horizontal="center" vertical="center" wrapText="1" shrinkToFit="1"/>
    </xf>
    <xf numFmtId="0" fontId="1" fillId="0" borderId="14" xfId="3" applyFont="1" applyFill="1" applyBorder="1" applyAlignment="1" applyProtection="1">
      <alignment horizontal="center" vertical="center" wrapText="1" shrinkToFit="1"/>
    </xf>
    <xf numFmtId="0" fontId="1" fillId="0" borderId="23" xfId="3" applyFont="1" applyFill="1" applyBorder="1" applyAlignment="1" applyProtection="1">
      <alignment horizontal="center" vertical="center" wrapText="1" shrinkToFit="1"/>
    </xf>
    <xf numFmtId="0" fontId="1" fillId="0" borderId="15" xfId="3" applyFont="1" applyFill="1" applyBorder="1" applyAlignment="1" applyProtection="1">
      <alignment horizontal="center" vertical="center" wrapText="1" shrinkToFit="1"/>
    </xf>
    <xf numFmtId="0" fontId="3" fillId="0" borderId="1" xfId="3" applyFont="1" applyFill="1" applyBorder="1" applyAlignment="1" applyProtection="1">
      <alignment horizontal="center" vertical="center"/>
    </xf>
    <xf numFmtId="0" fontId="0" fillId="0" borderId="16" xfId="3" applyFont="1" applyFill="1" applyBorder="1" applyAlignment="1" applyProtection="1">
      <alignment horizontal="left" vertical="center" wrapText="1"/>
    </xf>
    <xf numFmtId="0" fontId="1" fillId="0" borderId="4" xfId="3" applyFill="1" applyBorder="1" applyAlignment="1" applyProtection="1">
      <alignment horizontal="left" vertical="center" wrapText="1"/>
    </xf>
    <xf numFmtId="0" fontId="23" fillId="6" borderId="6" xfId="3" applyFont="1" applyFill="1" applyBorder="1" applyAlignment="1" applyProtection="1">
      <alignment horizontal="left" vertical="center" shrinkToFit="1"/>
    </xf>
    <xf numFmtId="0" fontId="23" fillId="0" borderId="3" xfId="3" applyFont="1" applyFill="1" applyBorder="1" applyAlignment="1" applyProtection="1">
      <alignment horizontal="left" vertical="center" wrapText="1"/>
    </xf>
    <xf numFmtId="0" fontId="23" fillId="0" borderId="34" xfId="3" applyFont="1" applyFill="1" applyBorder="1" applyAlignment="1" applyProtection="1">
      <alignment horizontal="left" vertical="center" wrapText="1"/>
    </xf>
    <xf numFmtId="0" fontId="0" fillId="0" borderId="2" xfId="3" applyFont="1" applyFill="1" applyBorder="1" applyAlignment="1" applyProtection="1">
      <alignment horizontal="center" vertical="center" wrapText="1"/>
    </xf>
    <xf numFmtId="0" fontId="23" fillId="0" borderId="1" xfId="3" applyFont="1" applyFill="1" applyBorder="1" applyAlignment="1" applyProtection="1">
      <alignment horizontal="left" vertical="center"/>
    </xf>
    <xf numFmtId="0" fontId="23" fillId="0" borderId="42" xfId="3" applyFont="1" applyFill="1" applyBorder="1" applyAlignment="1" applyProtection="1">
      <alignment horizontal="left" vertical="center"/>
    </xf>
    <xf numFmtId="0" fontId="0" fillId="3" borderId="1" xfId="0" applyFont="1" applyFill="1" applyBorder="1" applyAlignment="1" applyProtection="1">
      <alignment horizontal="center" vertical="center"/>
      <protection locked="0"/>
    </xf>
    <xf numFmtId="187" fontId="0" fillId="3" borderId="1" xfId="0" applyNumberFormat="1" applyFont="1" applyFill="1" applyBorder="1" applyAlignment="1" applyProtection="1">
      <alignment horizontal="right" vertical="center"/>
      <protection locked="0"/>
    </xf>
    <xf numFmtId="187" fontId="0" fillId="2" borderId="2" xfId="0" applyNumberFormat="1" applyFont="1" applyFill="1" applyBorder="1" applyAlignment="1" applyProtection="1">
      <alignment horizontal="right" vertical="center"/>
    </xf>
    <xf numFmtId="187" fontId="0" fillId="2" borderId="12" xfId="0" applyNumberFormat="1" applyFont="1" applyFill="1" applyBorder="1" applyAlignment="1" applyProtection="1">
      <alignment horizontal="right" vertical="center"/>
    </xf>
    <xf numFmtId="38" fontId="67" fillId="2" borderId="1" xfId="2" applyFont="1" applyFill="1" applyBorder="1" applyAlignment="1" applyProtection="1">
      <alignment horizontal="center" vertical="center"/>
    </xf>
    <xf numFmtId="0" fontId="54" fillId="0" borderId="12" xfId="0" applyFont="1" applyFill="1" applyBorder="1" applyAlignment="1" applyProtection="1">
      <alignment horizontal="left" vertical="center"/>
    </xf>
    <xf numFmtId="0" fontId="54" fillId="0" borderId="1" xfId="0" applyFont="1" applyFill="1" applyBorder="1" applyAlignment="1" applyProtection="1">
      <alignment horizontal="left" vertical="center"/>
    </xf>
    <xf numFmtId="38" fontId="0" fillId="0" borderId="1" xfId="2" applyFont="1" applyFill="1" applyBorder="1" applyAlignment="1" applyProtection="1">
      <alignment horizontal="center" vertical="center"/>
    </xf>
    <xf numFmtId="0" fontId="3" fillId="11" borderId="2" xfId="0" applyFont="1" applyFill="1" applyBorder="1" applyAlignment="1" applyProtection="1">
      <alignment horizontal="center" vertical="center" shrinkToFit="1"/>
    </xf>
    <xf numFmtId="0" fontId="3" fillId="11" borderId="12" xfId="0" applyFont="1" applyFill="1" applyBorder="1" applyAlignment="1" applyProtection="1">
      <alignment horizontal="center" vertical="center" shrinkToFit="1"/>
    </xf>
    <xf numFmtId="0" fontId="5" fillId="11" borderId="2" xfId="0" applyFont="1" applyFill="1" applyBorder="1" applyAlignment="1" applyProtection="1">
      <alignment horizontal="center" vertical="center"/>
    </xf>
    <xf numFmtId="0" fontId="5" fillId="11" borderId="11" xfId="0" applyFont="1" applyFill="1" applyBorder="1" applyAlignment="1" applyProtection="1">
      <alignment horizontal="center" vertical="center"/>
    </xf>
    <xf numFmtId="0" fontId="5" fillId="11" borderId="12" xfId="0" applyFont="1" applyFill="1" applyBorder="1" applyAlignment="1" applyProtection="1">
      <alignment horizontal="center" vertical="center"/>
    </xf>
    <xf numFmtId="0" fontId="3" fillId="11" borderId="1" xfId="0" applyFont="1" applyFill="1" applyBorder="1" applyAlignment="1" applyProtection="1">
      <alignment horizontal="center" vertical="center"/>
    </xf>
    <xf numFmtId="0" fontId="68" fillId="11" borderId="1" xfId="0" applyFont="1" applyFill="1" applyBorder="1" applyAlignment="1" applyProtection="1">
      <alignment horizontal="center" vertical="center" wrapText="1"/>
    </xf>
    <xf numFmtId="0" fontId="68" fillId="11" borderId="1" xfId="0" applyFont="1" applyFill="1" applyBorder="1" applyAlignment="1" applyProtection="1">
      <alignment horizontal="center" vertical="center"/>
    </xf>
    <xf numFmtId="0" fontId="3" fillId="11" borderId="1" xfId="0" applyFont="1" applyFill="1" applyBorder="1" applyAlignment="1" applyProtection="1">
      <alignment horizontal="center" vertical="center" wrapText="1"/>
    </xf>
    <xf numFmtId="0" fontId="3" fillId="11" borderId="2" xfId="0" applyFont="1" applyFill="1" applyBorder="1" applyAlignment="1" applyProtection="1">
      <alignment horizontal="center" vertical="center" wrapText="1"/>
    </xf>
    <xf numFmtId="0" fontId="3" fillId="11" borderId="12" xfId="0" applyFont="1" applyFill="1" applyBorder="1" applyAlignment="1" applyProtection="1">
      <alignment horizontal="center" vertical="center" wrapText="1"/>
    </xf>
    <xf numFmtId="0" fontId="23" fillId="0" borderId="11" xfId="0" applyFont="1" applyBorder="1" applyAlignment="1" applyProtection="1">
      <alignment horizontal="center" vertical="center"/>
    </xf>
    <xf numFmtId="186" fontId="23" fillId="2" borderId="2" xfId="0" applyNumberFormat="1" applyFont="1" applyFill="1" applyBorder="1" applyAlignment="1" applyProtection="1">
      <alignment horizontal="center" vertical="center"/>
    </xf>
    <xf numFmtId="186" fontId="23" fillId="2" borderId="12" xfId="0" applyNumberFormat="1" applyFont="1" applyFill="1" applyBorder="1" applyAlignment="1" applyProtection="1">
      <alignment horizontal="center" vertical="center"/>
    </xf>
    <xf numFmtId="186" fontId="23" fillId="2" borderId="11" xfId="0" applyNumberFormat="1" applyFont="1" applyFill="1" applyBorder="1" applyAlignment="1" applyProtection="1">
      <alignment horizontal="center" vertical="center"/>
    </xf>
    <xf numFmtId="0" fontId="41" fillId="0" borderId="1" xfId="0" applyFont="1" applyFill="1" applyBorder="1" applyAlignment="1" applyProtection="1">
      <alignment horizontal="center" vertical="center"/>
    </xf>
    <xf numFmtId="177" fontId="0" fillId="0" borderId="1" xfId="0" applyNumberFormat="1" applyFont="1" applyFill="1" applyBorder="1" applyAlignment="1" applyProtection="1">
      <alignment horizontal="center" vertical="center"/>
    </xf>
    <xf numFmtId="0" fontId="0" fillId="3" borderId="16" xfId="0" applyFont="1" applyFill="1" applyBorder="1" applyAlignment="1" applyProtection="1">
      <alignment horizontal="center" vertical="center" wrapText="1" shrinkToFit="1"/>
      <protection locked="0"/>
    </xf>
    <xf numFmtId="0" fontId="0" fillId="3" borderId="4" xfId="0" applyFont="1" applyFill="1" applyBorder="1" applyAlignment="1" applyProtection="1">
      <alignment horizontal="center" vertical="center" wrapText="1" shrinkToFit="1"/>
      <protection locked="0"/>
    </xf>
    <xf numFmtId="0" fontId="0" fillId="3" borderId="6" xfId="0" applyFont="1" applyFill="1" applyBorder="1" applyAlignment="1" applyProtection="1">
      <alignment horizontal="center" vertical="center" wrapText="1" shrinkToFit="1"/>
      <protection locked="0"/>
    </xf>
    <xf numFmtId="0" fontId="0" fillId="3" borderId="24" xfId="0" applyFont="1" applyFill="1" applyBorder="1" applyAlignment="1" applyProtection="1">
      <alignment horizontal="center" vertical="center" wrapText="1" shrinkToFit="1"/>
      <protection locked="0"/>
    </xf>
    <xf numFmtId="0" fontId="0" fillId="3" borderId="0" xfId="0" applyFont="1" applyFill="1" applyBorder="1" applyAlignment="1" applyProtection="1">
      <alignment horizontal="center" vertical="center" wrapText="1" shrinkToFit="1"/>
      <protection locked="0"/>
    </xf>
    <xf numFmtId="0" fontId="0" fillId="3" borderId="14" xfId="0" applyFont="1" applyFill="1" applyBorder="1" applyAlignment="1" applyProtection="1">
      <alignment horizontal="center" vertical="center" wrapText="1" shrinkToFit="1"/>
      <protection locked="0"/>
    </xf>
    <xf numFmtId="0" fontId="0" fillId="3" borderId="23" xfId="0" applyFont="1" applyFill="1" applyBorder="1" applyAlignment="1" applyProtection="1">
      <alignment horizontal="center" vertical="center" wrapText="1" shrinkToFit="1"/>
      <protection locked="0"/>
    </xf>
    <xf numFmtId="0" fontId="0" fillId="3" borderId="5" xfId="0" applyFont="1" applyFill="1" applyBorder="1" applyAlignment="1" applyProtection="1">
      <alignment horizontal="center" vertical="center" wrapText="1" shrinkToFit="1"/>
      <protection locked="0"/>
    </xf>
    <xf numFmtId="0" fontId="0" fillId="3" borderId="15" xfId="0" applyFont="1" applyFill="1" applyBorder="1" applyAlignment="1" applyProtection="1">
      <alignment horizontal="center" vertical="center" wrapText="1" shrinkToFit="1"/>
      <protection locked="0"/>
    </xf>
    <xf numFmtId="185" fontId="10" fillId="3" borderId="38" xfId="0" applyNumberFormat="1" applyFont="1" applyFill="1" applyBorder="1" applyAlignment="1" applyProtection="1">
      <alignment horizontal="center" vertical="center" wrapText="1"/>
      <protection locked="0"/>
    </xf>
    <xf numFmtId="185" fontId="10" fillId="3" borderId="40" xfId="0" applyNumberFormat="1" applyFont="1" applyFill="1" applyBorder="1" applyAlignment="1" applyProtection="1">
      <alignment horizontal="center" vertical="center" wrapText="1"/>
      <protection locked="0"/>
    </xf>
    <xf numFmtId="185" fontId="10" fillId="3" borderId="39" xfId="0" applyNumberFormat="1" applyFont="1" applyFill="1" applyBorder="1" applyAlignment="1" applyProtection="1">
      <alignment horizontal="center" vertical="center" wrapText="1"/>
      <protection locked="0"/>
    </xf>
    <xf numFmtId="185" fontId="73" fillId="2" borderId="23" xfId="0" applyNumberFormat="1" applyFont="1" applyFill="1" applyBorder="1" applyAlignment="1" applyProtection="1">
      <alignment horizontal="center" vertical="center" shrinkToFit="1"/>
    </xf>
    <xf numFmtId="185" fontId="73" fillId="2" borderId="15" xfId="0" applyNumberFormat="1" applyFont="1" applyFill="1" applyBorder="1" applyAlignment="1" applyProtection="1">
      <alignment horizontal="center" vertical="center" shrinkToFit="1"/>
    </xf>
    <xf numFmtId="185" fontId="10" fillId="3" borderId="26" xfId="0" applyNumberFormat="1" applyFont="1" applyFill="1" applyBorder="1" applyAlignment="1" applyProtection="1">
      <alignment horizontal="center" vertical="center" wrapText="1"/>
      <protection locked="0"/>
    </xf>
    <xf numFmtId="185" fontId="10" fillId="3" borderId="35" xfId="0" applyNumberFormat="1" applyFont="1" applyFill="1" applyBorder="1" applyAlignment="1" applyProtection="1">
      <alignment horizontal="center" vertical="center" wrapText="1"/>
      <protection locked="0"/>
    </xf>
    <xf numFmtId="185" fontId="10" fillId="3" borderId="27" xfId="0"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17" fillId="3" borderId="4"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185" fontId="5" fillId="2" borderId="16" xfId="0" applyNumberFormat="1" applyFont="1" applyFill="1" applyBorder="1" applyAlignment="1" applyProtection="1">
      <alignment horizontal="center" vertical="center"/>
    </xf>
    <xf numFmtId="0" fontId="0" fillId="0" borderId="14" xfId="0" applyBorder="1" applyAlignment="1" applyProtection="1">
      <alignment horizontal="center" vertical="center"/>
    </xf>
    <xf numFmtId="185" fontId="5" fillId="2" borderId="16" xfId="0" applyNumberFormat="1" applyFont="1" applyFill="1" applyBorder="1" applyAlignment="1" applyProtection="1">
      <alignment horizontal="center" vertical="center" shrinkToFit="1"/>
    </xf>
    <xf numFmtId="0" fontId="0" fillId="0" borderId="6"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14" xfId="0" applyBorder="1" applyAlignment="1" applyProtection="1">
      <alignment horizontal="center" vertical="center" shrinkToFit="1"/>
    </xf>
    <xf numFmtId="185" fontId="10" fillId="3" borderId="28" xfId="0" applyNumberFormat="1" applyFont="1" applyFill="1" applyBorder="1" applyAlignment="1" applyProtection="1">
      <alignment horizontal="center" vertical="center" wrapText="1"/>
      <protection locked="0"/>
    </xf>
    <xf numFmtId="185" fontId="10" fillId="3" borderId="30" xfId="0" applyNumberFormat="1" applyFont="1" applyFill="1" applyBorder="1" applyAlignment="1" applyProtection="1">
      <alignment horizontal="center" vertical="center" wrapText="1"/>
      <protection locked="0"/>
    </xf>
    <xf numFmtId="185" fontId="10" fillId="3" borderId="29" xfId="0" applyNumberFormat="1"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xf>
    <xf numFmtId="0" fontId="10" fillId="2" borderId="25"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17" fillId="2" borderId="24"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7" fillId="2" borderId="5"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17" fillId="3" borderId="16" xfId="0" applyFont="1" applyFill="1" applyBorder="1" applyAlignment="1" applyProtection="1">
      <alignment horizontal="center" vertical="center"/>
      <protection locked="0"/>
    </xf>
    <xf numFmtId="0" fontId="17" fillId="3" borderId="24" xfId="0" applyFont="1" applyFill="1" applyBorder="1" applyAlignment="1" applyProtection="1">
      <alignment horizontal="center" vertical="center"/>
      <protection locked="0"/>
    </xf>
    <xf numFmtId="0" fontId="17" fillId="3" borderId="23" xfId="0" applyFont="1" applyFill="1" applyBorder="1" applyAlignment="1" applyProtection="1">
      <alignment horizontal="center" vertical="center"/>
      <protection locked="0"/>
    </xf>
    <xf numFmtId="0" fontId="48" fillId="3" borderId="16" xfId="0" applyFont="1" applyFill="1" applyBorder="1" applyAlignment="1" applyProtection="1">
      <alignment horizontal="center" vertical="center" wrapText="1" shrinkToFit="1"/>
      <protection locked="0"/>
    </xf>
    <xf numFmtId="0" fontId="48" fillId="0" borderId="4" xfId="0" applyFont="1" applyBorder="1" applyAlignment="1" applyProtection="1">
      <alignment horizontal="center" vertical="center" wrapText="1" shrinkToFit="1"/>
      <protection locked="0"/>
    </xf>
    <xf numFmtId="0" fontId="48" fillId="0" borderId="6" xfId="0" applyFont="1" applyBorder="1" applyAlignment="1" applyProtection="1">
      <alignment horizontal="center" vertical="center" wrapText="1" shrinkToFit="1"/>
      <protection locked="0"/>
    </xf>
    <xf numFmtId="0" fontId="48" fillId="0" borderId="24" xfId="0" applyFont="1" applyBorder="1" applyAlignment="1" applyProtection="1">
      <alignment horizontal="center" vertical="center" wrapText="1" shrinkToFit="1"/>
      <protection locked="0"/>
    </xf>
    <xf numFmtId="0" fontId="48" fillId="0" borderId="0" xfId="0" applyFont="1" applyAlignment="1" applyProtection="1">
      <alignment horizontal="center" vertical="center" wrapText="1" shrinkToFit="1"/>
      <protection locked="0"/>
    </xf>
    <xf numFmtId="0" fontId="48" fillId="0" borderId="14" xfId="0" applyFont="1" applyBorder="1" applyAlignment="1" applyProtection="1">
      <alignment horizontal="center" vertical="center" wrapText="1" shrinkToFit="1"/>
      <protection locked="0"/>
    </xf>
    <xf numFmtId="0" fontId="48" fillId="0" borderId="23" xfId="0" applyFont="1" applyBorder="1" applyAlignment="1" applyProtection="1">
      <alignment horizontal="center" vertical="center" wrapText="1" shrinkToFit="1"/>
      <protection locked="0"/>
    </xf>
    <xf numFmtId="0" fontId="48" fillId="0" borderId="5" xfId="0" applyFont="1" applyBorder="1" applyAlignment="1" applyProtection="1">
      <alignment horizontal="center" vertical="center" wrapText="1" shrinkToFit="1"/>
      <protection locked="0"/>
    </xf>
    <xf numFmtId="0" fontId="48" fillId="0" borderId="15" xfId="0" applyFont="1" applyBorder="1" applyAlignment="1" applyProtection="1">
      <alignment horizontal="center" vertical="center" wrapText="1" shrinkToFit="1"/>
      <protection locked="0"/>
    </xf>
    <xf numFmtId="0" fontId="5" fillId="3" borderId="4"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0" fillId="12" borderId="3" xfId="0" applyFont="1" applyFill="1" applyBorder="1" applyAlignment="1" applyProtection="1">
      <alignment horizontal="center" vertical="center"/>
    </xf>
    <xf numFmtId="0" fontId="0" fillId="12" borderId="13" xfId="0" applyFont="1" applyFill="1" applyBorder="1" applyAlignment="1" applyProtection="1">
      <alignment horizontal="center" vertical="center"/>
    </xf>
    <xf numFmtId="0" fontId="0" fillId="12" borderId="16" xfId="0" applyFont="1" applyFill="1" applyBorder="1" applyAlignment="1" applyProtection="1">
      <alignment horizontal="center" vertical="center"/>
    </xf>
    <xf numFmtId="0" fontId="0" fillId="12" borderId="4" xfId="0" applyFont="1" applyFill="1" applyBorder="1" applyAlignment="1" applyProtection="1">
      <alignment horizontal="center" vertical="center"/>
    </xf>
    <xf numFmtId="0" fontId="0" fillId="12" borderId="11" xfId="0" applyFont="1" applyFill="1" applyBorder="1" applyAlignment="1" applyProtection="1">
      <alignment horizontal="center" vertical="center"/>
    </xf>
    <xf numFmtId="0" fontId="0" fillId="12" borderId="12" xfId="0" applyFont="1" applyFill="1" applyBorder="1" applyAlignment="1" applyProtection="1">
      <alignment horizontal="center" vertical="center"/>
    </xf>
    <xf numFmtId="0" fontId="0" fillId="12" borderId="16" xfId="0" applyFont="1" applyFill="1" applyBorder="1" applyAlignment="1" applyProtection="1">
      <alignment horizontal="center" vertical="center" wrapText="1"/>
    </xf>
    <xf numFmtId="0" fontId="0" fillId="12" borderId="4" xfId="0" applyFont="1" applyFill="1" applyBorder="1" applyAlignment="1" applyProtection="1">
      <alignment horizontal="center" vertical="center" wrapText="1"/>
    </xf>
    <xf numFmtId="0" fontId="0" fillId="12" borderId="24" xfId="0" applyFont="1" applyFill="1" applyBorder="1" applyAlignment="1" applyProtection="1">
      <alignment horizontal="center" vertical="center" wrapText="1"/>
    </xf>
    <xf numFmtId="0" fontId="0" fillId="12" borderId="0" xfId="0" applyFont="1" applyFill="1" applyBorder="1" applyAlignment="1" applyProtection="1">
      <alignment horizontal="center" vertical="center" wrapText="1"/>
    </xf>
    <xf numFmtId="0" fontId="0" fillId="12" borderId="6" xfId="0" applyFont="1" applyFill="1" applyBorder="1" applyAlignment="1" applyProtection="1">
      <alignment horizontal="center" vertical="center"/>
    </xf>
    <xf numFmtId="0" fontId="0" fillId="12" borderId="23" xfId="0" applyFont="1" applyFill="1" applyBorder="1" applyAlignment="1" applyProtection="1">
      <alignment horizontal="center" vertical="center"/>
    </xf>
    <xf numFmtId="0" fontId="0" fillId="12" borderId="5"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4" fillId="11" borderId="11" xfId="0" applyFont="1" applyFill="1" applyBorder="1" applyAlignment="1" applyProtection="1">
      <alignment horizontal="center" vertical="center" wrapText="1"/>
    </xf>
    <xf numFmtId="0" fontId="4" fillId="11" borderId="11" xfId="0" applyFont="1" applyFill="1" applyBorder="1" applyAlignment="1" applyProtection="1">
      <alignment horizontal="center" vertical="center"/>
    </xf>
    <xf numFmtId="0" fontId="4" fillId="11" borderId="12" xfId="0" applyFont="1" applyFill="1" applyBorder="1" applyAlignment="1" applyProtection="1">
      <alignment horizontal="center" vertical="center"/>
    </xf>
    <xf numFmtId="0" fontId="48" fillId="11" borderId="11" xfId="0" applyFont="1" applyFill="1" applyBorder="1" applyAlignment="1" applyProtection="1">
      <alignment horizontal="center" vertical="center" wrapText="1"/>
    </xf>
    <xf numFmtId="0" fontId="48" fillId="11" borderId="11" xfId="0" applyFont="1" applyFill="1" applyBorder="1" applyAlignment="1" applyProtection="1">
      <alignment horizontal="center" vertical="center"/>
    </xf>
    <xf numFmtId="0" fontId="48" fillId="11" borderId="12" xfId="0" applyFont="1" applyFill="1" applyBorder="1" applyAlignment="1" applyProtection="1">
      <alignment horizontal="center" vertical="center"/>
    </xf>
    <xf numFmtId="0" fontId="22" fillId="0" borderId="2"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22" fillId="0" borderId="12" xfId="0" applyFont="1" applyBorder="1" applyAlignment="1" applyProtection="1">
      <alignment horizontal="center" vertical="center" wrapText="1"/>
    </xf>
    <xf numFmtId="0" fontId="23" fillId="0" borderId="5" xfId="0" applyFont="1" applyFill="1" applyBorder="1" applyAlignment="1" applyProtection="1">
      <alignment horizontal="left" vertical="center" wrapText="1"/>
    </xf>
    <xf numFmtId="0" fontId="23" fillId="0" borderId="15" xfId="0" applyFont="1" applyFill="1" applyBorder="1" applyAlignment="1" applyProtection="1">
      <alignment horizontal="left" vertical="center" wrapText="1"/>
    </xf>
    <xf numFmtId="185" fontId="10" fillId="2" borderId="2" xfId="0" applyNumberFormat="1" applyFont="1" applyFill="1" applyBorder="1" applyAlignment="1" applyProtection="1">
      <alignment horizontal="center" vertical="center"/>
    </xf>
    <xf numFmtId="185" fontId="10" fillId="2" borderId="11" xfId="0" applyNumberFormat="1" applyFont="1" applyFill="1" applyBorder="1" applyAlignment="1" applyProtection="1">
      <alignment horizontal="center" vertical="center"/>
    </xf>
    <xf numFmtId="185" fontId="10" fillId="2" borderId="12" xfId="0" applyNumberFormat="1" applyFont="1" applyFill="1" applyBorder="1" applyAlignment="1" applyProtection="1">
      <alignment horizontal="center" vertical="center"/>
    </xf>
    <xf numFmtId="0" fontId="41" fillId="0" borderId="1" xfId="0" applyFont="1" applyBorder="1" applyAlignment="1" applyProtection="1">
      <alignment horizontal="center" vertical="center"/>
    </xf>
    <xf numFmtId="0" fontId="23" fillId="0" borderId="1" xfId="0" applyFont="1" applyBorder="1" applyAlignment="1" applyProtection="1">
      <alignment horizontal="center" vertical="center"/>
    </xf>
    <xf numFmtId="0" fontId="23" fillId="0" borderId="4" xfId="0" applyFont="1" applyBorder="1" applyAlignment="1" applyProtection="1">
      <alignment horizontal="left" vertical="center"/>
    </xf>
    <xf numFmtId="0" fontId="23" fillId="0" borderId="6" xfId="0" applyFont="1" applyBorder="1" applyAlignment="1" applyProtection="1">
      <alignment horizontal="left" vertical="center"/>
    </xf>
    <xf numFmtId="0" fontId="3" fillId="0" borderId="11" xfId="0" applyFont="1" applyBorder="1" applyAlignment="1" applyProtection="1">
      <alignment horizontal="center" vertical="center" shrinkToFit="1"/>
    </xf>
    <xf numFmtId="0" fontId="41" fillId="0" borderId="2" xfId="0" applyFont="1" applyBorder="1" applyAlignment="1" applyProtection="1">
      <alignment horizontal="center" vertical="center"/>
    </xf>
    <xf numFmtId="0" fontId="41" fillId="0" borderId="11" xfId="0" applyFont="1" applyBorder="1" applyAlignment="1" applyProtection="1">
      <alignment horizontal="center" vertical="center"/>
    </xf>
    <xf numFmtId="0" fontId="41" fillId="0" borderId="12" xfId="0" applyFont="1" applyBorder="1" applyAlignment="1" applyProtection="1">
      <alignment horizontal="center" vertical="center"/>
    </xf>
    <xf numFmtId="0" fontId="44" fillId="0" borderId="2" xfId="0" applyFont="1" applyBorder="1" applyAlignment="1" applyProtection="1">
      <alignment horizontal="left" vertical="center" wrapText="1"/>
    </xf>
    <xf numFmtId="0" fontId="44" fillId="0" borderId="11" xfId="0" applyFont="1" applyBorder="1" applyAlignment="1" applyProtection="1">
      <alignment horizontal="left" vertical="center"/>
    </xf>
    <xf numFmtId="0" fontId="44" fillId="0" borderId="12" xfId="0" applyFont="1" applyBorder="1" applyAlignment="1" applyProtection="1">
      <alignment horizontal="left" vertical="center"/>
    </xf>
    <xf numFmtId="0" fontId="23" fillId="10" borderId="11" xfId="0" applyFont="1" applyFill="1" applyBorder="1" applyAlignment="1" applyProtection="1">
      <alignment horizontal="center" vertical="center" shrinkToFit="1"/>
    </xf>
    <xf numFmtId="0" fontId="3" fillId="10" borderId="11" xfId="0" applyFont="1" applyFill="1" applyBorder="1" applyAlignment="1" applyProtection="1">
      <alignment horizontal="center" vertical="center" shrinkToFit="1"/>
    </xf>
    <xf numFmtId="0" fontId="0" fillId="0" borderId="11" xfId="0" applyFont="1" applyBorder="1" applyAlignment="1" applyProtection="1">
      <alignment horizontal="center" vertical="center" wrapText="1"/>
    </xf>
    <xf numFmtId="0" fontId="64" fillId="0" borderId="2" xfId="0" applyFont="1" applyFill="1" applyBorder="1" applyAlignment="1" applyProtection="1">
      <alignment horizontal="center" vertical="center" wrapText="1"/>
    </xf>
    <xf numFmtId="0" fontId="64" fillId="0" borderId="11" xfId="0" applyFont="1" applyFill="1" applyBorder="1" applyAlignment="1" applyProtection="1">
      <alignment horizontal="center" vertical="center" wrapText="1"/>
    </xf>
    <xf numFmtId="0" fontId="64" fillId="0" borderId="12" xfId="0" applyFont="1" applyFill="1" applyBorder="1" applyAlignment="1" applyProtection="1">
      <alignment horizontal="center" vertical="center" wrapText="1"/>
    </xf>
    <xf numFmtId="0" fontId="3" fillId="9" borderId="2" xfId="0" applyFont="1" applyFill="1" applyBorder="1" applyAlignment="1" applyProtection="1">
      <alignment horizontal="center" vertical="center"/>
    </xf>
    <xf numFmtId="0" fontId="3" fillId="9" borderId="11" xfId="0" applyFont="1" applyFill="1" applyBorder="1" applyAlignment="1" applyProtection="1">
      <alignment horizontal="center" vertical="center"/>
    </xf>
    <xf numFmtId="0" fontId="3" fillId="9" borderId="12" xfId="0" applyFont="1" applyFill="1" applyBorder="1" applyAlignment="1" applyProtection="1">
      <alignment horizontal="center" vertical="center"/>
    </xf>
    <xf numFmtId="182" fontId="32" fillId="9" borderId="2" xfId="0" applyNumberFormat="1" applyFont="1" applyFill="1" applyBorder="1" applyAlignment="1" applyProtection="1">
      <alignment horizontal="left" vertical="center" shrinkToFit="1"/>
    </xf>
    <xf numFmtId="182" fontId="32" fillId="9" borderId="11" xfId="0" applyNumberFormat="1" applyFont="1" applyFill="1" applyBorder="1" applyAlignment="1" applyProtection="1">
      <alignment horizontal="left" vertical="center" shrinkToFit="1"/>
    </xf>
    <xf numFmtId="180" fontId="0" fillId="0" borderId="2" xfId="0" applyNumberFormat="1" applyFont="1" applyBorder="1" applyAlignment="1" applyProtection="1">
      <alignment horizontal="center" vertical="center"/>
    </xf>
    <xf numFmtId="180" fontId="0" fillId="0" borderId="11" xfId="0" applyNumberFormat="1" applyFont="1" applyBorder="1" applyAlignment="1" applyProtection="1">
      <alignment horizontal="center" vertical="center"/>
    </xf>
    <xf numFmtId="180" fontId="0" fillId="0" borderId="12" xfId="0" applyNumberFormat="1" applyFont="1" applyBorder="1" applyAlignment="1" applyProtection="1">
      <alignment horizontal="center" vertical="center"/>
    </xf>
    <xf numFmtId="185" fontId="0" fillId="2" borderId="2" xfId="0" applyNumberFormat="1" applyFont="1" applyFill="1" applyBorder="1" applyAlignment="1" applyProtection="1">
      <alignment horizontal="center" vertical="center"/>
    </xf>
    <xf numFmtId="185" fontId="0" fillId="2" borderId="11" xfId="0" applyNumberFormat="1" applyFont="1" applyFill="1" applyBorder="1" applyAlignment="1" applyProtection="1">
      <alignment horizontal="center" vertical="center"/>
    </xf>
    <xf numFmtId="185" fontId="0" fillId="2" borderId="12" xfId="0" applyNumberFormat="1" applyFont="1" applyFill="1" applyBorder="1" applyAlignment="1" applyProtection="1">
      <alignment horizontal="center" vertical="center"/>
    </xf>
    <xf numFmtId="38" fontId="0" fillId="2" borderId="2" xfId="2" applyFont="1" applyFill="1" applyBorder="1" applyAlignment="1" applyProtection="1">
      <alignment horizontal="center" vertical="center"/>
    </xf>
    <xf numFmtId="38" fontId="0" fillId="2" borderId="11" xfId="2" applyFont="1" applyFill="1" applyBorder="1" applyAlignment="1" applyProtection="1">
      <alignment horizontal="center" vertical="center"/>
    </xf>
    <xf numFmtId="0" fontId="0" fillId="0" borderId="4"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79" fillId="0" borderId="2" xfId="0" applyFont="1" applyFill="1" applyBorder="1" applyAlignment="1" applyProtection="1">
      <alignment horizontal="left" vertical="center" wrapText="1"/>
    </xf>
    <xf numFmtId="0" fontId="79" fillId="0" borderId="12" xfId="0" applyFont="1" applyFill="1" applyBorder="1" applyAlignment="1" applyProtection="1">
      <alignment horizontal="left" vertical="center" wrapText="1"/>
    </xf>
    <xf numFmtId="38" fontId="0" fillId="3" borderId="2" xfId="2" applyFont="1" applyFill="1" applyBorder="1" applyAlignment="1" applyProtection="1">
      <alignment horizontal="center" vertical="center"/>
      <protection locked="0"/>
    </xf>
    <xf numFmtId="38" fontId="0" fillId="3" borderId="11" xfId="2" applyFont="1" applyFill="1" applyBorder="1" applyAlignment="1" applyProtection="1">
      <alignment horizontal="center" vertical="center"/>
      <protection locked="0"/>
    </xf>
    <xf numFmtId="0" fontId="3" fillId="0" borderId="11" xfId="0" applyFont="1" applyBorder="1" applyAlignment="1" applyProtection="1">
      <alignment horizontal="center" vertical="center"/>
    </xf>
    <xf numFmtId="177" fontId="0" fillId="3" borderId="44" xfId="0" applyNumberFormat="1" applyFont="1" applyFill="1" applyBorder="1" applyAlignment="1" applyProtection="1">
      <alignment horizontal="left" vertical="center"/>
      <protection locked="0"/>
    </xf>
    <xf numFmtId="177" fontId="0" fillId="3" borderId="45" xfId="0" applyNumberFormat="1" applyFont="1" applyFill="1" applyBorder="1" applyAlignment="1" applyProtection="1">
      <alignment horizontal="left" vertical="center"/>
      <protection locked="0"/>
    </xf>
    <xf numFmtId="177" fontId="0" fillId="3" borderId="46" xfId="0" applyNumberFormat="1" applyFont="1" applyFill="1" applyBorder="1" applyAlignment="1" applyProtection="1">
      <alignment horizontal="left" vertical="center"/>
      <protection locked="0"/>
    </xf>
    <xf numFmtId="0" fontId="23" fillId="0" borderId="4" xfId="0" applyFont="1" applyBorder="1" applyAlignment="1" applyProtection="1">
      <alignment horizontal="center" vertical="center" wrapText="1"/>
    </xf>
    <xf numFmtId="0" fontId="23" fillId="0" borderId="6" xfId="0" applyFont="1" applyBorder="1" applyAlignment="1" applyProtection="1">
      <alignment horizontal="center" vertical="center" wrapText="1"/>
    </xf>
    <xf numFmtId="0" fontId="23" fillId="0" borderId="23" xfId="0" applyFont="1" applyBorder="1" applyAlignment="1" applyProtection="1">
      <alignment horizontal="center" vertical="center" wrapText="1"/>
    </xf>
    <xf numFmtId="0" fontId="23" fillId="0" borderId="5" xfId="0" applyFont="1" applyBorder="1" applyAlignment="1" applyProtection="1">
      <alignment horizontal="center" vertical="center" wrapText="1"/>
    </xf>
    <xf numFmtId="0" fontId="23" fillId="0" borderId="15"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32" fillId="0" borderId="74" xfId="0" applyFont="1" applyBorder="1" applyAlignment="1" applyProtection="1">
      <alignment horizontal="left" vertical="center"/>
    </xf>
    <xf numFmtId="0" fontId="32" fillId="0" borderId="75" xfId="0" applyFont="1" applyBorder="1" applyAlignment="1" applyProtection="1">
      <alignment horizontal="left" vertical="center"/>
    </xf>
    <xf numFmtId="0" fontId="32" fillId="0" borderId="2" xfId="0" applyFont="1" applyBorder="1" applyAlignment="1" applyProtection="1">
      <alignment horizontal="left" vertical="center"/>
    </xf>
    <xf numFmtId="0" fontId="32" fillId="0" borderId="11" xfId="0" applyFont="1" applyBorder="1" applyAlignment="1" applyProtection="1">
      <alignment horizontal="left" vertical="center"/>
    </xf>
    <xf numFmtId="14" fontId="23" fillId="2" borderId="2" xfId="0" applyNumberFormat="1" applyFont="1" applyFill="1" applyBorder="1" applyAlignment="1" applyProtection="1">
      <alignment horizontal="center" vertical="center"/>
    </xf>
    <xf numFmtId="14" fontId="23" fillId="2" borderId="11" xfId="0" applyNumberFormat="1" applyFont="1" applyFill="1" applyBorder="1" applyAlignment="1" applyProtection="1">
      <alignment horizontal="center" vertical="center"/>
    </xf>
    <xf numFmtId="183" fontId="23" fillId="3" borderId="12" xfId="0" applyNumberFormat="1" applyFont="1" applyFill="1" applyBorder="1" applyAlignment="1" applyProtection="1">
      <alignment horizontal="center" vertical="center"/>
      <protection locked="0"/>
    </xf>
    <xf numFmtId="38" fontId="87" fillId="0" borderId="11" xfId="2" applyFont="1" applyFill="1" applyBorder="1" applyAlignment="1" applyProtection="1">
      <alignment horizontal="left" vertical="center" wrapText="1"/>
    </xf>
    <xf numFmtId="0" fontId="0" fillId="0" borderId="0" xfId="0" applyFont="1" applyBorder="1" applyAlignment="1" applyProtection="1">
      <alignment horizontal="center" vertical="center"/>
    </xf>
    <xf numFmtId="0" fontId="0" fillId="0" borderId="0" xfId="0" applyFont="1" applyAlignment="1" applyProtection="1">
      <alignment vertical="center"/>
    </xf>
    <xf numFmtId="0" fontId="41" fillId="0" borderId="2" xfId="4" applyFont="1" applyFill="1" applyBorder="1" applyAlignment="1" applyProtection="1">
      <alignment horizontal="center" vertical="center"/>
      <protection locked="0"/>
    </xf>
    <xf numFmtId="0" fontId="41" fillId="0" borderId="12" xfId="4" applyFont="1" applyFill="1" applyBorder="1" applyAlignment="1" applyProtection="1">
      <alignment horizontal="center" vertical="center"/>
      <protection locked="0"/>
    </xf>
    <xf numFmtId="0" fontId="0" fillId="0" borderId="2" xfId="0" applyFont="1" applyBorder="1" applyAlignment="1" applyProtection="1">
      <alignment horizontal="center" vertical="center" shrinkToFit="1"/>
    </xf>
    <xf numFmtId="0" fontId="54" fillId="0" borderId="11" xfId="0" applyFont="1" applyBorder="1" applyAlignment="1" applyProtection="1">
      <alignment horizontal="center" vertical="center" shrinkToFit="1"/>
    </xf>
    <xf numFmtId="0" fontId="54" fillId="0" borderId="12" xfId="0" applyFont="1" applyBorder="1" applyAlignment="1" applyProtection="1">
      <alignment horizontal="center" vertical="center" shrinkToFit="1"/>
    </xf>
    <xf numFmtId="0" fontId="10" fillId="0" borderId="0"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24" xfId="0" applyFont="1" applyBorder="1" applyAlignment="1" applyProtection="1">
      <alignment horizontal="left" vertical="center"/>
    </xf>
    <xf numFmtId="0" fontId="10" fillId="0" borderId="0" xfId="0" applyFont="1" applyBorder="1" applyAlignment="1" applyProtection="1">
      <alignment horizontal="left" vertical="center"/>
    </xf>
    <xf numFmtId="0" fontId="83" fillId="13" borderId="57" xfId="0" applyFont="1" applyFill="1" applyBorder="1" applyAlignment="1" applyProtection="1">
      <alignment horizontal="center" vertical="center" wrapText="1"/>
    </xf>
    <xf numFmtId="0" fontId="83" fillId="13" borderId="56" xfId="0" applyFont="1" applyFill="1" applyBorder="1" applyAlignment="1" applyProtection="1">
      <alignment horizontal="center" vertical="center" wrapText="1"/>
    </xf>
    <xf numFmtId="0" fontId="83" fillId="13" borderId="61" xfId="0" applyFont="1" applyFill="1" applyBorder="1" applyAlignment="1" applyProtection="1">
      <alignment horizontal="center" vertical="center" wrapText="1"/>
    </xf>
    <xf numFmtId="0" fontId="84" fillId="2" borderId="62" xfId="0" applyFont="1" applyFill="1" applyBorder="1" applyAlignment="1" applyProtection="1">
      <alignment horizontal="center" vertical="center"/>
    </xf>
    <xf numFmtId="0" fontId="84" fillId="2" borderId="63" xfId="0" applyFont="1" applyFill="1" applyBorder="1" applyAlignment="1" applyProtection="1">
      <alignment horizontal="center" vertical="center"/>
    </xf>
    <xf numFmtId="0" fontId="84" fillId="2" borderId="64" xfId="0" applyFont="1" applyFill="1" applyBorder="1" applyAlignment="1" applyProtection="1">
      <alignment horizontal="center" vertical="center"/>
    </xf>
    <xf numFmtId="0" fontId="84" fillId="3" borderId="58" xfId="0" applyFont="1" applyFill="1" applyBorder="1" applyAlignment="1" applyProtection="1">
      <alignment horizontal="center" vertical="center" wrapText="1"/>
    </xf>
    <xf numFmtId="0" fontId="84" fillId="3" borderId="59" xfId="0" applyFont="1" applyFill="1" applyBorder="1" applyAlignment="1" applyProtection="1">
      <alignment horizontal="center" vertical="center" wrapText="1"/>
    </xf>
    <xf numFmtId="0" fontId="84" fillId="3" borderId="60" xfId="0" applyFont="1" applyFill="1" applyBorder="1" applyAlignment="1" applyProtection="1">
      <alignment horizontal="center" vertical="center" wrapText="1"/>
    </xf>
    <xf numFmtId="0" fontId="84" fillId="4" borderId="54" xfId="0" applyFont="1" applyFill="1" applyBorder="1" applyAlignment="1" applyProtection="1">
      <alignment horizontal="center" vertical="center"/>
    </xf>
    <xf numFmtId="0" fontId="84" fillId="4" borderId="11" xfId="0" applyFont="1" applyFill="1" applyBorder="1" applyAlignment="1" applyProtection="1">
      <alignment horizontal="center" vertical="center"/>
    </xf>
    <xf numFmtId="0" fontId="84" fillId="4" borderId="51" xfId="0" applyFont="1" applyFill="1" applyBorder="1" applyAlignment="1" applyProtection="1">
      <alignment horizontal="center" vertical="center"/>
    </xf>
    <xf numFmtId="0" fontId="23" fillId="2" borderId="2" xfId="0" applyFont="1" applyFill="1" applyBorder="1" applyAlignment="1" applyProtection="1">
      <alignment horizontal="left" vertical="center"/>
    </xf>
    <xf numFmtId="0" fontId="23" fillId="2" borderId="11"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177" fontId="0" fillId="2" borderId="3" xfId="0" applyNumberFormat="1" applyFont="1" applyFill="1" applyBorder="1" applyAlignment="1" applyProtection="1">
      <alignment horizontal="left" vertical="center"/>
    </xf>
    <xf numFmtId="177" fontId="0" fillId="2" borderId="16" xfId="0" applyNumberFormat="1" applyFont="1" applyFill="1" applyBorder="1" applyAlignment="1" applyProtection="1">
      <alignment horizontal="left" vertical="center"/>
    </xf>
    <xf numFmtId="177" fontId="0" fillId="0" borderId="16" xfId="0" applyNumberFormat="1" applyFont="1" applyFill="1" applyBorder="1" applyAlignment="1" applyProtection="1">
      <alignment horizontal="center" vertical="center"/>
    </xf>
    <xf numFmtId="177" fontId="0" fillId="0" borderId="4" xfId="0" applyNumberFormat="1" applyFont="1" applyFill="1" applyBorder="1" applyAlignment="1" applyProtection="1">
      <alignment horizontal="center" vertical="center"/>
    </xf>
  </cellXfs>
  <cellStyles count="5">
    <cellStyle name="パーセント" xfId="1" builtinId="5"/>
    <cellStyle name="悪い" xfId="4" builtinId="27"/>
    <cellStyle name="桁区切り" xfId="2" builtinId="6"/>
    <cellStyle name="標準" xfId="0" builtinId="0"/>
    <cellStyle name="標準 2" xfId="3"/>
  </cellStyles>
  <dxfs count="34">
    <dxf>
      <font>
        <color rgb="FFFF0000"/>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theme="5" tint="0.39994506668294322"/>
        </patternFill>
      </fill>
    </dxf>
    <dxf>
      <font>
        <color rgb="FF9C0006"/>
      </font>
      <fill>
        <patternFill>
          <bgColor rgb="FFFFC7CE"/>
        </patternFill>
      </fill>
    </dxf>
    <dxf>
      <fill>
        <patternFill patternType="lightUp">
          <bgColor theme="0" tint="-0.499984740745262"/>
        </patternFill>
      </fill>
    </dxf>
    <dxf>
      <fill>
        <patternFill patternType="lightUp">
          <bgColor theme="1" tint="0.24994659260841701"/>
        </patternFill>
      </fill>
    </dxf>
    <dxf>
      <fill>
        <patternFill patternType="lightUp">
          <bgColor theme="0" tint="-0.499984740745262"/>
        </patternFill>
      </fill>
    </dxf>
    <dxf>
      <fill>
        <patternFill patternType="lightUp">
          <bgColor theme="1" tint="0.24994659260841701"/>
        </patternFill>
      </fill>
    </dxf>
    <dxf>
      <font>
        <color rgb="FFFF0000"/>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lightUp">
          <bgColor theme="0" tint="-0.499984740745262"/>
        </patternFill>
      </fill>
    </dxf>
    <dxf>
      <fill>
        <patternFill patternType="lightUp">
          <bgColor theme="1" tint="0.24994659260841701"/>
        </patternFill>
      </fill>
    </dxf>
    <dxf>
      <fill>
        <patternFill patternType="lightUp">
          <bgColor theme="0" tint="-0.499984740745262"/>
        </patternFill>
      </fill>
    </dxf>
    <dxf>
      <fill>
        <patternFill patternType="lightUp">
          <bgColor theme="1" tint="0.24994659260841701"/>
        </patternFill>
      </fill>
    </dxf>
    <dxf>
      <fill>
        <patternFill patternType="lightUp">
          <bgColor theme="0" tint="-0.499984740745262"/>
        </patternFill>
      </fill>
    </dxf>
    <dxf>
      <fill>
        <patternFill patternType="lightUp">
          <bgColor theme="1" tint="0.24994659260841701"/>
        </patternFill>
      </fill>
    </dxf>
    <dxf>
      <fill>
        <patternFill patternType="lightUp">
          <bgColor theme="0" tint="-0.499984740745262"/>
        </patternFill>
      </fill>
    </dxf>
    <dxf>
      <fill>
        <patternFill patternType="lightUp">
          <bgColor theme="1" tint="0.24994659260841701"/>
        </patternFill>
      </fill>
    </dxf>
    <dxf>
      <font>
        <color rgb="FFC00000"/>
      </font>
      <fill>
        <patternFill>
          <bgColor rgb="FFFFCCCC"/>
        </patternFill>
      </fill>
    </dxf>
    <dxf>
      <font>
        <color rgb="FF9C0006"/>
      </font>
      <fill>
        <patternFill>
          <bgColor rgb="FFFFC7CE"/>
        </patternFill>
      </fill>
    </dxf>
    <dxf>
      <fill>
        <patternFill patternType="lightUp">
          <bgColor theme="0" tint="-0.499984740745262"/>
        </patternFill>
      </fill>
    </dxf>
    <dxf>
      <fill>
        <patternFill patternType="lightUp">
          <bgColor theme="1" tint="0.24994659260841701"/>
        </patternFill>
      </fill>
    </dxf>
    <dxf>
      <font>
        <color rgb="FFFF0000"/>
      </font>
      <fill>
        <patternFill>
          <bgColor theme="5" tint="0.39994506668294322"/>
        </patternFill>
      </fill>
    </dxf>
    <dxf>
      <font>
        <color rgb="FF9C0006"/>
      </font>
      <fill>
        <patternFill>
          <bgColor rgb="FFFFC7CE"/>
        </patternFill>
      </fill>
    </dxf>
    <dxf>
      <font>
        <color rgb="FF9C0006"/>
      </font>
      <fill>
        <patternFill>
          <bgColor rgb="FFFFC7CE"/>
        </patternFill>
      </fill>
    </dxf>
    <dxf>
      <fill>
        <patternFill patternType="lightUp">
          <bgColor theme="0" tint="-0.499984740745262"/>
        </patternFill>
      </fill>
    </dxf>
    <dxf>
      <fill>
        <patternFill patternType="lightUp">
          <bgColor theme="1" tint="0.24994659260841701"/>
        </patternFill>
      </fill>
    </dxf>
    <dxf>
      <fill>
        <patternFill patternType="lightUp">
          <bgColor theme="0" tint="-0.499984740745262"/>
        </patternFill>
      </fill>
    </dxf>
    <dxf>
      <fill>
        <patternFill patternType="lightUp">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22</xdr:col>
      <xdr:colOff>108857</xdr:colOff>
      <xdr:row>12</xdr:row>
      <xdr:rowOff>359229</xdr:rowOff>
    </xdr:from>
    <xdr:to>
      <xdr:col>25</xdr:col>
      <xdr:colOff>174171</xdr:colOff>
      <xdr:row>19</xdr:row>
      <xdr:rowOff>119743</xdr:rowOff>
    </xdr:to>
    <xdr:sp macro="" textlink="">
      <xdr:nvSpPr>
        <xdr:cNvPr id="2" name="テキスト ボックス 1"/>
        <xdr:cNvSpPr txBox="1"/>
      </xdr:nvSpPr>
      <xdr:spPr>
        <a:xfrm>
          <a:off x="8003177" y="3513909"/>
          <a:ext cx="1894114" cy="22370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r>
            <a:rPr kumimoji="1" lang="en-US" altLang="ja-JP" sz="1400"/>
            <a:t>0319</a:t>
          </a:r>
          <a:r>
            <a:rPr kumimoji="1" lang="ja-JP" altLang="en-US" sz="1400"/>
            <a:t>都）所定労働時間　要相談</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704850</xdr:colOff>
          <xdr:row>9</xdr:row>
          <xdr:rowOff>200025</xdr:rowOff>
        </xdr:from>
        <xdr:to>
          <xdr:col>3</xdr:col>
          <xdr:colOff>0</xdr:colOff>
          <xdr:row>12</xdr:row>
          <xdr:rowOff>133350</xdr:rowOff>
        </xdr:to>
        <xdr:sp macro="" textlink="">
          <xdr:nvSpPr>
            <xdr:cNvPr id="57345" name="Group Box 1" hidden="1">
              <a:extLst>
                <a:ext uri="{63B3BB69-23CF-44E3-9099-C40C66FF867C}">
                  <a14:compatExt spid="_x0000_s573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xdr:twoCellAnchor>
    <xdr:from>
      <xdr:col>22</xdr:col>
      <xdr:colOff>250031</xdr:colOff>
      <xdr:row>11</xdr:row>
      <xdr:rowOff>0</xdr:rowOff>
    </xdr:from>
    <xdr:to>
      <xdr:col>25</xdr:col>
      <xdr:colOff>309563</xdr:colOff>
      <xdr:row>15</xdr:row>
      <xdr:rowOff>59531</xdr:rowOff>
    </xdr:to>
    <xdr:sp macro="" textlink="">
      <xdr:nvSpPr>
        <xdr:cNvPr id="3" name="四角形吹き出し 2"/>
        <xdr:cNvSpPr/>
      </xdr:nvSpPr>
      <xdr:spPr>
        <a:xfrm>
          <a:off x="8944451" y="3108960"/>
          <a:ext cx="2147412" cy="1133951"/>
        </a:xfrm>
        <a:prstGeom prst="wedgeRectCallout">
          <a:avLst>
            <a:gd name="adj1" fmla="val -135661"/>
            <a:gd name="adj2" fmla="val -342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r>
            <a:rPr kumimoji="1" lang="en-US" altLang="ja-JP" sz="1100"/>
            <a:t>0323</a:t>
          </a:r>
          <a:r>
            <a:rPr kumimoji="1" lang="ja-JP" altLang="en-US" sz="1100"/>
            <a:t>人セ）いずれか選択に変更。未選択（デフォルト）の場合に赤になるよう設定。</a:t>
          </a:r>
        </a:p>
      </xdr:txBody>
    </xdr:sp>
    <xdr:clientData/>
  </xdr:twoCellAnchor>
  <xdr:twoCellAnchor>
    <xdr:from>
      <xdr:col>22</xdr:col>
      <xdr:colOff>238125</xdr:colOff>
      <xdr:row>35</xdr:row>
      <xdr:rowOff>71438</xdr:rowOff>
    </xdr:from>
    <xdr:to>
      <xdr:col>25</xdr:col>
      <xdr:colOff>297657</xdr:colOff>
      <xdr:row>37</xdr:row>
      <xdr:rowOff>190501</xdr:rowOff>
    </xdr:to>
    <xdr:sp macro="" textlink="">
      <xdr:nvSpPr>
        <xdr:cNvPr id="4" name="四角形吹き出し 3"/>
        <xdr:cNvSpPr/>
      </xdr:nvSpPr>
      <xdr:spPr>
        <a:xfrm>
          <a:off x="8932545" y="10068878"/>
          <a:ext cx="2147412" cy="774383"/>
        </a:xfrm>
        <a:prstGeom prst="wedgeRectCallout">
          <a:avLst>
            <a:gd name="adj1" fmla="val -135661"/>
            <a:gd name="adj2" fmla="val -342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0323</a:t>
          </a:r>
          <a:r>
            <a:rPr kumimoji="1" lang="ja-JP" altLang="ja-JP" sz="1100">
              <a:solidFill>
                <a:schemeClr val="lt1"/>
              </a:solidFill>
              <a:effectLst/>
              <a:latin typeface="+mn-lt"/>
              <a:ea typeface="+mn-ea"/>
              <a:cs typeface="+mn-cs"/>
            </a:rPr>
            <a:t>人セ）</a:t>
          </a:r>
          <a:r>
            <a:rPr kumimoji="1" lang="ja-JP" altLang="en-US" sz="1100"/>
            <a:t>課税・免税とも税込額を入力するよう変更</a:t>
          </a:r>
        </a:p>
      </xdr:txBody>
    </xdr:sp>
    <xdr:clientData/>
  </xdr:twoCellAnchor>
  <xdr:twoCellAnchor>
    <xdr:from>
      <xdr:col>22</xdr:col>
      <xdr:colOff>202407</xdr:colOff>
      <xdr:row>51</xdr:row>
      <xdr:rowOff>214310</xdr:rowOff>
    </xdr:from>
    <xdr:to>
      <xdr:col>25</xdr:col>
      <xdr:colOff>261939</xdr:colOff>
      <xdr:row>55</xdr:row>
      <xdr:rowOff>166686</xdr:rowOff>
    </xdr:to>
    <xdr:sp macro="" textlink="">
      <xdr:nvSpPr>
        <xdr:cNvPr id="5" name="四角形吹き出し 4"/>
        <xdr:cNvSpPr/>
      </xdr:nvSpPr>
      <xdr:spPr>
        <a:xfrm>
          <a:off x="8896827" y="15179990"/>
          <a:ext cx="2147412" cy="1034416"/>
        </a:xfrm>
        <a:prstGeom prst="wedgeRectCallout">
          <a:avLst>
            <a:gd name="adj1" fmla="val -82428"/>
            <a:gd name="adj2" fmla="val -176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0323</a:t>
          </a:r>
          <a:r>
            <a:rPr kumimoji="1" lang="ja-JP" altLang="ja-JP" sz="1100">
              <a:solidFill>
                <a:schemeClr val="lt1"/>
              </a:solidFill>
              <a:effectLst/>
              <a:latin typeface="+mn-lt"/>
              <a:ea typeface="+mn-ea"/>
              <a:cs typeface="+mn-cs"/>
            </a:rPr>
            <a:t>人セ）</a:t>
          </a:r>
          <a:r>
            <a:rPr kumimoji="1" lang="ja-JP" altLang="en-US" sz="1100"/>
            <a:t>税込額を委託料上限額として、実績内訳に入力する誤りを防ぎたいので、印刷枠外に表示</a:t>
          </a:r>
        </a:p>
      </xdr:txBody>
    </xdr:sp>
    <xdr:clientData/>
  </xdr:twoCellAnchor>
  <xdr:twoCellAnchor>
    <xdr:from>
      <xdr:col>22</xdr:col>
      <xdr:colOff>178593</xdr:colOff>
      <xdr:row>43</xdr:row>
      <xdr:rowOff>23813</xdr:rowOff>
    </xdr:from>
    <xdr:to>
      <xdr:col>25</xdr:col>
      <xdr:colOff>238125</xdr:colOff>
      <xdr:row>43</xdr:row>
      <xdr:rowOff>464345</xdr:rowOff>
    </xdr:to>
    <xdr:sp macro="" textlink="">
      <xdr:nvSpPr>
        <xdr:cNvPr id="6" name="四角形吹き出し 5"/>
        <xdr:cNvSpPr/>
      </xdr:nvSpPr>
      <xdr:spPr>
        <a:xfrm>
          <a:off x="8873013" y="12238673"/>
          <a:ext cx="2147412" cy="440532"/>
        </a:xfrm>
        <a:prstGeom prst="wedgeRectCallout">
          <a:avLst>
            <a:gd name="adj1" fmla="val -147601"/>
            <a:gd name="adj2" fmla="val -270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0323</a:t>
          </a:r>
          <a:r>
            <a:rPr kumimoji="1" lang="ja-JP" altLang="ja-JP" sz="1100">
              <a:solidFill>
                <a:schemeClr val="lt1"/>
              </a:solidFill>
              <a:effectLst/>
              <a:latin typeface="+mn-lt"/>
              <a:ea typeface="+mn-ea"/>
              <a:cs typeface="+mn-cs"/>
            </a:rPr>
            <a:t>人セ）</a:t>
          </a:r>
          <a:r>
            <a:rPr kumimoji="1" lang="ja-JP" altLang="en-US" sz="1100"/>
            <a:t>注記修正</a:t>
          </a:r>
        </a:p>
      </xdr:txBody>
    </xdr:sp>
    <xdr:clientData/>
  </xdr:twoCellAnchor>
  <xdr:twoCellAnchor>
    <xdr:from>
      <xdr:col>22</xdr:col>
      <xdr:colOff>71438</xdr:colOff>
      <xdr:row>20</xdr:row>
      <xdr:rowOff>214312</xdr:rowOff>
    </xdr:from>
    <xdr:to>
      <xdr:col>25</xdr:col>
      <xdr:colOff>130970</xdr:colOff>
      <xdr:row>23</xdr:row>
      <xdr:rowOff>190499</xdr:rowOff>
    </xdr:to>
    <xdr:sp macro="" textlink="">
      <xdr:nvSpPr>
        <xdr:cNvPr id="7" name="四角形吹き出し 6"/>
        <xdr:cNvSpPr/>
      </xdr:nvSpPr>
      <xdr:spPr>
        <a:xfrm>
          <a:off x="8765858" y="5845492"/>
          <a:ext cx="2147412" cy="844867"/>
        </a:xfrm>
        <a:prstGeom prst="wedgeRectCallout">
          <a:avLst>
            <a:gd name="adj1" fmla="val -93870"/>
            <a:gd name="adj2" fmla="val -1920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0323</a:t>
          </a:r>
          <a:r>
            <a:rPr kumimoji="1" lang="ja-JP" altLang="ja-JP" sz="1100">
              <a:solidFill>
                <a:schemeClr val="lt1"/>
              </a:solidFill>
              <a:effectLst/>
              <a:latin typeface="+mn-lt"/>
              <a:ea typeface="+mn-ea"/>
              <a:cs typeface="+mn-cs"/>
            </a:rPr>
            <a:t>人セ）</a:t>
          </a:r>
          <a:r>
            <a:rPr kumimoji="1" lang="ja-JP" altLang="en-US" sz="1100"/>
            <a:t>未選択や複数選択の際に、委託料の計算がされない（</a:t>
          </a:r>
          <a:r>
            <a:rPr kumimoji="1" lang="en-US" altLang="ja-JP" sz="1100"/>
            <a:t>0</a:t>
          </a:r>
          <a:r>
            <a:rPr kumimoji="1" lang="ja-JP" altLang="en-US" sz="1100"/>
            <a:t>円になる）ように設定。</a:t>
          </a:r>
        </a:p>
      </xdr:txBody>
    </xdr:sp>
    <xdr:clientData/>
  </xdr:twoCellAnchor>
  <xdr:twoCellAnchor>
    <xdr:from>
      <xdr:col>22</xdr:col>
      <xdr:colOff>309562</xdr:colOff>
      <xdr:row>31</xdr:row>
      <xdr:rowOff>238125</xdr:rowOff>
    </xdr:from>
    <xdr:to>
      <xdr:col>25</xdr:col>
      <xdr:colOff>369094</xdr:colOff>
      <xdr:row>34</xdr:row>
      <xdr:rowOff>166688</xdr:rowOff>
    </xdr:to>
    <xdr:sp macro="" textlink="">
      <xdr:nvSpPr>
        <xdr:cNvPr id="8" name="四角形吹き出し 7"/>
        <xdr:cNvSpPr/>
      </xdr:nvSpPr>
      <xdr:spPr>
        <a:xfrm>
          <a:off x="9003982" y="8963025"/>
          <a:ext cx="2147412" cy="873443"/>
        </a:xfrm>
        <a:prstGeom prst="wedgeRectCallout">
          <a:avLst>
            <a:gd name="adj1" fmla="val -83920"/>
            <a:gd name="adj2" fmla="val -687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0323</a:t>
          </a:r>
          <a:r>
            <a:rPr kumimoji="1" lang="ja-JP" altLang="ja-JP" sz="1100">
              <a:solidFill>
                <a:schemeClr val="lt1"/>
              </a:solidFill>
              <a:effectLst/>
              <a:latin typeface="+mn-lt"/>
              <a:ea typeface="+mn-ea"/>
              <a:cs typeface="+mn-cs"/>
            </a:rPr>
            <a:t>人セ）</a:t>
          </a:r>
          <a:r>
            <a:rPr kumimoji="1" lang="ja-JP" altLang="en-US" sz="1100"/>
            <a:t>税区分未選択の際に、</a:t>
          </a:r>
          <a:r>
            <a:rPr kumimoji="1" lang="en-US" altLang="ja-JP" sz="1100"/>
            <a:t>0</a:t>
          </a:r>
          <a:r>
            <a:rPr kumimoji="1" lang="ja-JP" altLang="en-US" sz="1100"/>
            <a:t>円になるように設定。</a:t>
          </a:r>
        </a:p>
      </xdr:txBody>
    </xdr:sp>
    <xdr:clientData/>
  </xdr:twoCellAnchor>
  <xdr:twoCellAnchor>
    <xdr:from>
      <xdr:col>22</xdr:col>
      <xdr:colOff>238125</xdr:colOff>
      <xdr:row>16</xdr:row>
      <xdr:rowOff>0</xdr:rowOff>
    </xdr:from>
    <xdr:to>
      <xdr:col>25</xdr:col>
      <xdr:colOff>59532</xdr:colOff>
      <xdr:row>18</xdr:row>
      <xdr:rowOff>273843</xdr:rowOff>
    </xdr:to>
    <xdr:sp macro="" textlink="">
      <xdr:nvSpPr>
        <xdr:cNvPr id="9" name="四角形吹き出し 8"/>
        <xdr:cNvSpPr/>
      </xdr:nvSpPr>
      <xdr:spPr>
        <a:xfrm>
          <a:off x="8932545" y="4472940"/>
          <a:ext cx="1909287" cy="852963"/>
        </a:xfrm>
        <a:prstGeom prst="wedgeRectCallout">
          <a:avLst>
            <a:gd name="adj1" fmla="val -158865"/>
            <a:gd name="adj2" fmla="val -5345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0323</a:t>
          </a:r>
          <a:r>
            <a:rPr kumimoji="1" lang="ja-JP" altLang="ja-JP" sz="1100">
              <a:solidFill>
                <a:schemeClr val="lt1"/>
              </a:solidFill>
              <a:effectLst/>
              <a:latin typeface="+mn-lt"/>
              <a:ea typeface="+mn-ea"/>
              <a:cs typeface="+mn-cs"/>
            </a:rPr>
            <a:t>人セ）</a:t>
          </a:r>
          <a:r>
            <a:rPr kumimoji="1" lang="en-US" altLang="ja-JP" sz="1100"/>
            <a:t>11/1</a:t>
          </a:r>
          <a:r>
            <a:rPr kumimoji="1" lang="ja-JP" altLang="en-US" sz="1100"/>
            <a:t>雇用開始最終、</a:t>
          </a:r>
          <a:r>
            <a:rPr kumimoji="1" lang="en-US" altLang="ja-JP" sz="1100"/>
            <a:t>1/31</a:t>
          </a:r>
          <a:r>
            <a:rPr kumimoji="1" lang="ja-JP" altLang="en-US" sz="1100"/>
            <a:t>雇用終了で日付入力規則設定。</a:t>
          </a:r>
        </a:p>
      </xdr:txBody>
    </xdr:sp>
    <xdr:clientData/>
  </xdr:twoCellAnchor>
  <xdr:twoCellAnchor>
    <xdr:from>
      <xdr:col>22</xdr:col>
      <xdr:colOff>571501</xdr:colOff>
      <xdr:row>38</xdr:row>
      <xdr:rowOff>285749</xdr:rowOff>
    </xdr:from>
    <xdr:to>
      <xdr:col>25</xdr:col>
      <xdr:colOff>631033</xdr:colOff>
      <xdr:row>41</xdr:row>
      <xdr:rowOff>71436</xdr:rowOff>
    </xdr:to>
    <xdr:sp macro="" textlink="">
      <xdr:nvSpPr>
        <xdr:cNvPr id="10" name="四角形吹き出し 9"/>
        <xdr:cNvSpPr/>
      </xdr:nvSpPr>
      <xdr:spPr>
        <a:xfrm>
          <a:off x="9265921" y="11228069"/>
          <a:ext cx="2132172" cy="463867"/>
        </a:xfrm>
        <a:prstGeom prst="wedgeRectCallout">
          <a:avLst>
            <a:gd name="adj1" fmla="val -84915"/>
            <a:gd name="adj2" fmla="val -294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0323</a:t>
          </a:r>
          <a:r>
            <a:rPr kumimoji="1" lang="ja-JP" altLang="ja-JP" sz="1100">
              <a:solidFill>
                <a:schemeClr val="lt1"/>
              </a:solidFill>
              <a:effectLst/>
              <a:latin typeface="+mn-lt"/>
              <a:ea typeface="+mn-ea"/>
              <a:cs typeface="+mn-cs"/>
            </a:rPr>
            <a:t>人セ）</a:t>
          </a:r>
          <a:r>
            <a:rPr kumimoji="1" lang="ja-JP" altLang="en-US" sz="1100"/>
            <a:t>削除。印刷枠外で確認。</a:t>
          </a:r>
        </a:p>
      </xdr:txBody>
    </xdr:sp>
    <xdr:clientData/>
  </xdr:twoCellAnchor>
  <xdr:twoCellAnchor>
    <xdr:from>
      <xdr:col>22</xdr:col>
      <xdr:colOff>250032</xdr:colOff>
      <xdr:row>48</xdr:row>
      <xdr:rowOff>130968</xdr:rowOff>
    </xdr:from>
    <xdr:to>
      <xdr:col>25</xdr:col>
      <xdr:colOff>309564</xdr:colOff>
      <xdr:row>51</xdr:row>
      <xdr:rowOff>35717</xdr:rowOff>
    </xdr:to>
    <xdr:sp macro="" textlink="">
      <xdr:nvSpPr>
        <xdr:cNvPr id="11" name="四角形吹き出し 10"/>
        <xdr:cNvSpPr/>
      </xdr:nvSpPr>
      <xdr:spPr>
        <a:xfrm>
          <a:off x="8944452" y="14113668"/>
          <a:ext cx="2147412" cy="887729"/>
        </a:xfrm>
        <a:prstGeom prst="wedgeRectCallout">
          <a:avLst>
            <a:gd name="adj1" fmla="val -69492"/>
            <a:gd name="adj2" fmla="val -2900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0323</a:t>
          </a:r>
          <a:r>
            <a:rPr kumimoji="1" lang="ja-JP" altLang="ja-JP" sz="1100">
              <a:solidFill>
                <a:schemeClr val="lt1"/>
              </a:solidFill>
              <a:effectLst/>
              <a:latin typeface="+mn-lt"/>
              <a:ea typeface="+mn-ea"/>
              <a:cs typeface="+mn-cs"/>
            </a:rPr>
            <a:t>人セ）</a:t>
          </a:r>
          <a:r>
            <a:rPr kumimoji="1" lang="ja-JP" altLang="en-US" sz="1100"/>
            <a:t>算出方法が確認できるよう、印刷範囲外に表示</a:t>
          </a:r>
        </a:p>
      </xdr:txBody>
    </xdr:sp>
    <xdr:clientData/>
  </xdr:twoCellAnchor>
  <xdr:twoCellAnchor>
    <xdr:from>
      <xdr:col>22</xdr:col>
      <xdr:colOff>0</xdr:colOff>
      <xdr:row>28</xdr:row>
      <xdr:rowOff>0</xdr:rowOff>
    </xdr:from>
    <xdr:to>
      <xdr:col>24</xdr:col>
      <xdr:colOff>511970</xdr:colOff>
      <xdr:row>31</xdr:row>
      <xdr:rowOff>11905</xdr:rowOff>
    </xdr:to>
    <xdr:sp macro="" textlink="">
      <xdr:nvSpPr>
        <xdr:cNvPr id="12" name="四角形吹き出し 11"/>
        <xdr:cNvSpPr/>
      </xdr:nvSpPr>
      <xdr:spPr>
        <a:xfrm>
          <a:off x="8694420" y="7871460"/>
          <a:ext cx="1982630" cy="865345"/>
        </a:xfrm>
        <a:prstGeom prst="wedgeRectCallout">
          <a:avLst>
            <a:gd name="adj1" fmla="val -306379"/>
            <a:gd name="adj2" fmla="val 1670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0323</a:t>
          </a:r>
          <a:r>
            <a:rPr kumimoji="1" lang="ja-JP" altLang="ja-JP" sz="1100">
              <a:solidFill>
                <a:schemeClr val="lt1"/>
              </a:solidFill>
              <a:effectLst/>
              <a:latin typeface="+mn-lt"/>
              <a:ea typeface="+mn-ea"/>
              <a:cs typeface="+mn-cs"/>
            </a:rPr>
            <a:t>人セ）</a:t>
          </a:r>
          <a:r>
            <a:rPr kumimoji="1" lang="ja-JP" altLang="en-US" sz="1100"/>
            <a:t>雇用期間中の受講開始、終了となるよう日付入力規則設定</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781050</xdr:colOff>
          <xdr:row>22</xdr:row>
          <xdr:rowOff>0</xdr:rowOff>
        </xdr:from>
        <xdr:to>
          <xdr:col>3</xdr:col>
          <xdr:colOff>276225</xdr:colOff>
          <xdr:row>23</xdr:row>
          <xdr:rowOff>95250</xdr:rowOff>
        </xdr:to>
        <xdr:sp macro="" textlink="">
          <xdr:nvSpPr>
            <xdr:cNvPr id="58369" name="Group Box 1" hidden="1">
              <a:extLst>
                <a:ext uri="{63B3BB69-23CF-44E3-9099-C40C66FF867C}">
                  <a14:compatExt spid="_x0000_s583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8</xdr:row>
          <xdr:rowOff>276225</xdr:rowOff>
        </xdr:from>
        <xdr:to>
          <xdr:col>3</xdr:col>
          <xdr:colOff>276225</xdr:colOff>
          <xdr:row>11</xdr:row>
          <xdr:rowOff>123825</xdr:rowOff>
        </xdr:to>
        <xdr:sp macro="" textlink="">
          <xdr:nvSpPr>
            <xdr:cNvPr id="58370" name="Group Box 2" hidden="1">
              <a:extLst>
                <a:ext uri="{63B3BB69-23CF-44E3-9099-C40C66FF867C}">
                  <a14:compatExt spid="_x0000_s583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21</xdr:row>
          <xdr:rowOff>0</xdr:rowOff>
        </xdr:from>
        <xdr:to>
          <xdr:col>3</xdr:col>
          <xdr:colOff>276225</xdr:colOff>
          <xdr:row>22</xdr:row>
          <xdr:rowOff>95250</xdr:rowOff>
        </xdr:to>
        <xdr:sp macro="" textlink="">
          <xdr:nvSpPr>
            <xdr:cNvPr id="58371" name="Group Box 3" hidden="1">
              <a:extLst>
                <a:ext uri="{63B3BB69-23CF-44E3-9099-C40C66FF867C}">
                  <a14:compatExt spid="_x0000_s583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12</xdr:row>
          <xdr:rowOff>0</xdr:rowOff>
        </xdr:from>
        <xdr:to>
          <xdr:col>3</xdr:col>
          <xdr:colOff>276225</xdr:colOff>
          <xdr:row>14</xdr:row>
          <xdr:rowOff>133350</xdr:rowOff>
        </xdr:to>
        <xdr:sp macro="" textlink="">
          <xdr:nvSpPr>
            <xdr:cNvPr id="58372" name="Group Box 4" hidden="1">
              <a:extLst>
                <a:ext uri="{63B3BB69-23CF-44E3-9099-C40C66FF867C}">
                  <a14:compatExt spid="_x0000_s583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22</xdr:row>
          <xdr:rowOff>0</xdr:rowOff>
        </xdr:from>
        <xdr:to>
          <xdr:col>3</xdr:col>
          <xdr:colOff>276225</xdr:colOff>
          <xdr:row>23</xdr:row>
          <xdr:rowOff>95250</xdr:rowOff>
        </xdr:to>
        <xdr:sp macro="" textlink="">
          <xdr:nvSpPr>
            <xdr:cNvPr id="58373" name="Group Box 5" hidden="1">
              <a:extLst>
                <a:ext uri="{63B3BB69-23CF-44E3-9099-C40C66FF867C}">
                  <a14:compatExt spid="_x0000_s583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8</xdr:row>
          <xdr:rowOff>276225</xdr:rowOff>
        </xdr:from>
        <xdr:to>
          <xdr:col>3</xdr:col>
          <xdr:colOff>276225</xdr:colOff>
          <xdr:row>11</xdr:row>
          <xdr:rowOff>123825</xdr:rowOff>
        </xdr:to>
        <xdr:sp macro="" textlink="">
          <xdr:nvSpPr>
            <xdr:cNvPr id="58374" name="Group Box 6" hidden="1">
              <a:extLst>
                <a:ext uri="{63B3BB69-23CF-44E3-9099-C40C66FF867C}">
                  <a14:compatExt spid="_x0000_s583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21</xdr:row>
          <xdr:rowOff>0</xdr:rowOff>
        </xdr:from>
        <xdr:to>
          <xdr:col>3</xdr:col>
          <xdr:colOff>276225</xdr:colOff>
          <xdr:row>22</xdr:row>
          <xdr:rowOff>95250</xdr:rowOff>
        </xdr:to>
        <xdr:sp macro="" textlink="">
          <xdr:nvSpPr>
            <xdr:cNvPr id="58375" name="Group Box 7" hidden="1">
              <a:extLst>
                <a:ext uri="{63B3BB69-23CF-44E3-9099-C40C66FF867C}">
                  <a14:compatExt spid="_x0000_s583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12</xdr:row>
          <xdr:rowOff>0</xdr:rowOff>
        </xdr:from>
        <xdr:to>
          <xdr:col>3</xdr:col>
          <xdr:colOff>276225</xdr:colOff>
          <xdr:row>14</xdr:row>
          <xdr:rowOff>133350</xdr:rowOff>
        </xdr:to>
        <xdr:sp macro="" textlink="">
          <xdr:nvSpPr>
            <xdr:cNvPr id="58376" name="Group Box 8" hidden="1">
              <a:extLst>
                <a:ext uri="{63B3BB69-23CF-44E3-9099-C40C66FF867C}">
                  <a14:compatExt spid="_x0000_s583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12</xdr:row>
          <xdr:rowOff>0</xdr:rowOff>
        </xdr:from>
        <xdr:to>
          <xdr:col>9</xdr:col>
          <xdr:colOff>276225</xdr:colOff>
          <xdr:row>14</xdr:row>
          <xdr:rowOff>133350</xdr:rowOff>
        </xdr:to>
        <xdr:sp macro="" textlink="">
          <xdr:nvSpPr>
            <xdr:cNvPr id="58377" name="Group Box 9" hidden="1">
              <a:extLst>
                <a:ext uri="{63B3BB69-23CF-44E3-9099-C40C66FF867C}">
                  <a14:compatExt spid="_x0000_s583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12</xdr:row>
          <xdr:rowOff>0</xdr:rowOff>
        </xdr:from>
        <xdr:to>
          <xdr:col>9</xdr:col>
          <xdr:colOff>276225</xdr:colOff>
          <xdr:row>14</xdr:row>
          <xdr:rowOff>133350</xdr:rowOff>
        </xdr:to>
        <xdr:sp macro="" textlink="">
          <xdr:nvSpPr>
            <xdr:cNvPr id="58378" name="Group Box 10" hidden="1">
              <a:extLst>
                <a:ext uri="{63B3BB69-23CF-44E3-9099-C40C66FF867C}">
                  <a14:compatExt spid="_x0000_s583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9</xdr:col>
      <xdr:colOff>45720</xdr:colOff>
      <xdr:row>0</xdr:row>
      <xdr:rowOff>27215</xdr:rowOff>
    </xdr:from>
    <xdr:ext cx="802656" cy="492443"/>
    <xdr:sp macro="" textlink="">
      <xdr:nvSpPr>
        <xdr:cNvPr id="2" name="テキスト ボックス 1"/>
        <xdr:cNvSpPr txBox="1"/>
      </xdr:nvSpPr>
      <xdr:spPr>
        <a:xfrm>
          <a:off x="4267200" y="27215"/>
          <a:ext cx="802656"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rgbClr val="FF0000"/>
              </a:solidFill>
            </a:rPr>
            <a:t>見本</a:t>
          </a:r>
        </a:p>
      </xdr:txBody>
    </xdr:sp>
    <xdr:clientData/>
  </xdr:oneCellAnchor>
  <xdr:twoCellAnchor>
    <xdr:from>
      <xdr:col>2</xdr:col>
      <xdr:colOff>254181</xdr:colOff>
      <xdr:row>22</xdr:row>
      <xdr:rowOff>185057</xdr:rowOff>
    </xdr:from>
    <xdr:to>
      <xdr:col>7</xdr:col>
      <xdr:colOff>145606</xdr:colOff>
      <xdr:row>24</xdr:row>
      <xdr:rowOff>299358</xdr:rowOff>
    </xdr:to>
    <xdr:sp macro="" textlink="">
      <xdr:nvSpPr>
        <xdr:cNvPr id="3" name="テキスト ボックス 2"/>
        <xdr:cNvSpPr txBox="1"/>
      </xdr:nvSpPr>
      <xdr:spPr>
        <a:xfrm>
          <a:off x="772885" y="6868886"/>
          <a:ext cx="2961736" cy="81098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200"/>
            </a:lnSpc>
          </a:pPr>
          <a:r>
            <a:rPr kumimoji="1" lang="ja-JP" altLang="en-US" sz="1050" b="1">
              <a:solidFill>
                <a:sysClr val="windowText" lastClr="000000"/>
              </a:solidFill>
            </a:rPr>
            <a:t>事業計画時及び報告様式２で振り分けた事業所管理番号と対象者番号を入力</a:t>
          </a:r>
          <a:endParaRPr kumimoji="1" lang="en-US" altLang="ja-JP" sz="1050" b="1">
            <a:solidFill>
              <a:sysClr val="windowText" lastClr="000000"/>
            </a:solidFill>
          </a:endParaRPr>
        </a:p>
      </xdr:txBody>
    </xdr:sp>
    <xdr:clientData/>
  </xdr:twoCellAnchor>
  <xdr:twoCellAnchor>
    <xdr:from>
      <xdr:col>4</xdr:col>
      <xdr:colOff>268333</xdr:colOff>
      <xdr:row>20</xdr:row>
      <xdr:rowOff>90351</xdr:rowOff>
    </xdr:from>
    <xdr:to>
      <xdr:col>5</xdr:col>
      <xdr:colOff>323837</xdr:colOff>
      <xdr:row>22</xdr:row>
      <xdr:rowOff>185089</xdr:rowOff>
    </xdr:to>
    <xdr:cxnSp macro="">
      <xdr:nvCxnSpPr>
        <xdr:cNvPr id="4" name="直線矢印コネクタ 3"/>
        <xdr:cNvCxnSpPr>
          <a:stCxn id="3" idx="0"/>
        </xdr:cNvCxnSpPr>
      </xdr:nvCxnSpPr>
      <xdr:spPr>
        <a:xfrm flipH="1" flipV="1">
          <a:off x="1839686" y="6085114"/>
          <a:ext cx="414067" cy="783772"/>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231866</xdr:colOff>
      <xdr:row>19</xdr:row>
      <xdr:rowOff>14150</xdr:rowOff>
    </xdr:from>
    <xdr:to>
      <xdr:col>5</xdr:col>
      <xdr:colOff>326635</xdr:colOff>
      <xdr:row>20</xdr:row>
      <xdr:rowOff>43519</xdr:rowOff>
    </xdr:to>
    <xdr:sp macro="" textlink="">
      <xdr:nvSpPr>
        <xdr:cNvPr id="7" name="角丸四角形 6"/>
        <xdr:cNvSpPr/>
      </xdr:nvSpPr>
      <xdr:spPr>
        <a:xfrm>
          <a:off x="500743" y="5660570"/>
          <a:ext cx="1763485" cy="37011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46809</xdr:colOff>
      <xdr:row>19</xdr:row>
      <xdr:rowOff>43543</xdr:rowOff>
    </xdr:from>
    <xdr:to>
      <xdr:col>18</xdr:col>
      <xdr:colOff>144887</xdr:colOff>
      <xdr:row>20</xdr:row>
      <xdr:rowOff>65316</xdr:rowOff>
    </xdr:to>
    <xdr:sp macro="" textlink="">
      <xdr:nvSpPr>
        <xdr:cNvPr id="12" name="角丸四角形 11"/>
        <xdr:cNvSpPr/>
      </xdr:nvSpPr>
      <xdr:spPr>
        <a:xfrm>
          <a:off x="5780315" y="5682343"/>
          <a:ext cx="1415143" cy="370116"/>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115933</xdr:colOff>
      <xdr:row>22</xdr:row>
      <xdr:rowOff>163285</xdr:rowOff>
    </xdr:from>
    <xdr:to>
      <xdr:col>18</xdr:col>
      <xdr:colOff>26986</xdr:colOff>
      <xdr:row>25</xdr:row>
      <xdr:rowOff>1</xdr:rowOff>
    </xdr:to>
    <xdr:sp macro="" textlink="">
      <xdr:nvSpPr>
        <xdr:cNvPr id="14" name="テキスト ボックス 13"/>
        <xdr:cNvSpPr txBox="1"/>
      </xdr:nvSpPr>
      <xdr:spPr>
        <a:xfrm>
          <a:off x="4343400" y="6847114"/>
          <a:ext cx="2732315" cy="881744"/>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300"/>
            </a:lnSpc>
          </a:pPr>
          <a:r>
            <a:rPr kumimoji="1" lang="ja-JP" altLang="en-US" sz="1050" b="1">
              <a:solidFill>
                <a:sysClr val="windowText" lastClr="000000"/>
              </a:solidFill>
            </a:rPr>
            <a:t>報告様式２の「委託料上限額」で算出された金額と同額を入力</a:t>
          </a:r>
          <a:endParaRPr kumimoji="1" lang="en-US" altLang="ja-JP" sz="1050" b="1">
            <a:solidFill>
              <a:sysClr val="windowText" lastClr="000000"/>
            </a:solidFill>
          </a:endParaRPr>
        </a:p>
      </xdr:txBody>
    </xdr:sp>
    <xdr:clientData/>
  </xdr:twoCellAnchor>
  <xdr:twoCellAnchor>
    <xdr:from>
      <xdr:col>14</xdr:col>
      <xdr:colOff>154578</xdr:colOff>
      <xdr:row>20</xdr:row>
      <xdr:rowOff>14151</xdr:rowOff>
    </xdr:from>
    <xdr:to>
      <xdr:col>15</xdr:col>
      <xdr:colOff>606106</xdr:colOff>
      <xdr:row>22</xdr:row>
      <xdr:rowOff>163325</xdr:rowOff>
    </xdr:to>
    <xdr:cxnSp macro="">
      <xdr:nvCxnSpPr>
        <xdr:cNvPr id="15" name="直線矢印コネクタ 14"/>
        <xdr:cNvCxnSpPr>
          <a:stCxn id="14" idx="0"/>
        </xdr:cNvCxnSpPr>
      </xdr:nvCxnSpPr>
      <xdr:spPr>
        <a:xfrm flipV="1">
          <a:off x="5709558" y="6008914"/>
          <a:ext cx="625929" cy="838200"/>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185057</xdr:colOff>
      <xdr:row>11</xdr:row>
      <xdr:rowOff>239485</xdr:rowOff>
    </xdr:from>
    <xdr:to>
      <xdr:col>18</xdr:col>
      <xdr:colOff>384758</xdr:colOff>
      <xdr:row>14</xdr:row>
      <xdr:rowOff>39188</xdr:rowOff>
    </xdr:to>
    <xdr:sp macro="" textlink="">
      <xdr:nvSpPr>
        <xdr:cNvPr id="22" name="テキスト ボックス 21"/>
        <xdr:cNvSpPr txBox="1"/>
      </xdr:nvSpPr>
      <xdr:spPr>
        <a:xfrm>
          <a:off x="5480957" y="2967445"/>
          <a:ext cx="1956163" cy="836023"/>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300"/>
            </a:lnSpc>
          </a:pPr>
          <a:r>
            <a:rPr kumimoji="1" lang="ja-JP" altLang="en-US" sz="1100" b="1" u="sng">
              <a:solidFill>
                <a:srgbClr val="FF0000"/>
              </a:solidFill>
            </a:rPr>
            <a:t>当月までに雇用したすべての対象者について、雇用開始日の順に記入</a:t>
          </a:r>
          <a:endParaRPr kumimoji="1" lang="en-US" altLang="ja-JP" sz="1100" b="1" u="sng">
            <a:solidFill>
              <a:srgbClr val="FF0000"/>
            </a:solidFill>
          </a:endParaRPr>
        </a:p>
      </xdr:txBody>
    </xdr:sp>
    <xdr:clientData/>
  </xdr:twoCellAnchor>
  <xdr:twoCellAnchor>
    <xdr:from>
      <xdr:col>0</xdr:col>
      <xdr:colOff>7620</xdr:colOff>
      <xdr:row>4</xdr:row>
      <xdr:rowOff>30480</xdr:rowOff>
    </xdr:from>
    <xdr:to>
      <xdr:col>6</xdr:col>
      <xdr:colOff>1199929</xdr:colOff>
      <xdr:row>6</xdr:row>
      <xdr:rowOff>152400</xdr:rowOff>
    </xdr:to>
    <xdr:sp macro="" textlink="">
      <xdr:nvSpPr>
        <xdr:cNvPr id="10" name="テキスト ボックス 9"/>
        <xdr:cNvSpPr txBox="1"/>
      </xdr:nvSpPr>
      <xdr:spPr>
        <a:xfrm>
          <a:off x="7620" y="845820"/>
          <a:ext cx="3467100" cy="57912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緑色のセルは数式が入っているため自動で計算されます。オレンジ色のセルのみ、必要情報を入力してください。</a:t>
          </a:r>
        </a:p>
      </xdr:txBody>
    </xdr:sp>
    <xdr:clientData/>
  </xdr:twoCellAnchor>
  <xdr:twoCellAnchor>
    <xdr:from>
      <xdr:col>12</xdr:col>
      <xdr:colOff>85725</xdr:colOff>
      <xdr:row>0</xdr:row>
      <xdr:rowOff>45720</xdr:rowOff>
    </xdr:from>
    <xdr:to>
      <xdr:col>15</xdr:col>
      <xdr:colOff>201914</xdr:colOff>
      <xdr:row>2</xdr:row>
      <xdr:rowOff>15240</xdr:rowOff>
    </xdr:to>
    <xdr:sp macro="" textlink="">
      <xdr:nvSpPr>
        <xdr:cNvPr id="13" name="角丸四角形 12"/>
        <xdr:cNvSpPr/>
      </xdr:nvSpPr>
      <xdr:spPr>
        <a:xfrm>
          <a:off x="5052060" y="45720"/>
          <a:ext cx="883920" cy="426720"/>
        </a:xfrm>
        <a:prstGeom prst="roundRect">
          <a:avLst/>
        </a:prstGeom>
        <a:gradFill rotWithShape="1">
          <a:gsLst>
            <a:gs pos="0">
              <a:srgbClr val="4BACC6">
                <a:tint val="50000"/>
                <a:satMod val="300000"/>
              </a:srgbClr>
            </a:gs>
            <a:gs pos="35000">
              <a:srgbClr val="4BACC6">
                <a:tint val="37000"/>
                <a:satMod val="300000"/>
              </a:srgbClr>
            </a:gs>
            <a:gs pos="100000">
              <a:srgbClr val="4BACC6">
                <a:tint val="15000"/>
                <a:satMod val="350000"/>
              </a:srgbClr>
            </a:gs>
          </a:gsLst>
          <a:lin ang="16200000" scaled="1"/>
        </a:gradFill>
        <a:ln w="9525" cap="flat" cmpd="sng" algn="ctr">
          <a:solidFill>
            <a:srgbClr val="4BACC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smtClean="0">
              <a:ln>
                <a:noFill/>
              </a:ln>
              <a:solidFill>
                <a:sysClr val="windowText" lastClr="000000"/>
              </a:solidFill>
              <a:effectLst/>
              <a:uLnTx/>
              <a:uFillTx/>
              <a:latin typeface="Century" panose="02040604050505020304" pitchFamily="18" charset="0"/>
              <a:ea typeface="ＭＳ 明朝" panose="02020609040205080304" pitchFamily="17" charset="-128"/>
              <a:cs typeface="+mn-cs"/>
            </a:rPr>
            <a:t>Step2</a:t>
          </a:r>
          <a:endParaRPr kumimoji="1" lang="ja-JP" altLang="en-US" sz="1400" b="1" i="0" u="none" strike="noStrike" kern="0" cap="none" spc="0" normalizeH="0" baseline="0" noProof="0" smtClean="0">
            <a:ln>
              <a:noFill/>
            </a:ln>
            <a:solidFill>
              <a:sysClr val="windowText" lastClr="000000"/>
            </a:solidFill>
            <a:effectLst/>
            <a:uLnTx/>
            <a:uFillTx/>
            <a:latin typeface="Century" panose="02040604050505020304" pitchFamily="18" charset="0"/>
            <a:ea typeface="ＭＳ 明朝" panose="02020609040205080304" pitchFamily="17" charset="-128"/>
            <a:cs typeface="+mn-cs"/>
          </a:endParaRPr>
        </a:p>
      </xdr:txBody>
    </xdr:sp>
    <xdr:clientData/>
  </xdr:twoCellAnchor>
  <xdr:twoCellAnchor>
    <xdr:from>
      <xdr:col>10</xdr:col>
      <xdr:colOff>108585</xdr:colOff>
      <xdr:row>2</xdr:row>
      <xdr:rowOff>60960</xdr:rowOff>
    </xdr:from>
    <xdr:to>
      <xdr:col>18</xdr:col>
      <xdr:colOff>398078</xdr:colOff>
      <xdr:row>4</xdr:row>
      <xdr:rowOff>106680</xdr:rowOff>
    </xdr:to>
    <xdr:sp macro="" textlink="">
      <xdr:nvSpPr>
        <xdr:cNvPr id="17" name="正方形/長方形 16"/>
        <xdr:cNvSpPr/>
      </xdr:nvSpPr>
      <xdr:spPr>
        <a:xfrm>
          <a:off x="4533900" y="518160"/>
          <a:ext cx="2910840" cy="403860"/>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①雇用確定状況管理書（報告様式</a:t>
          </a:r>
          <a:r>
            <a:rPr kumimoji="1" lang="en-US" altLang="ja-JP" sz="12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2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781050</xdr:colOff>
          <xdr:row>22</xdr:row>
          <xdr:rowOff>0</xdr:rowOff>
        </xdr:from>
        <xdr:to>
          <xdr:col>3</xdr:col>
          <xdr:colOff>276225</xdr:colOff>
          <xdr:row>23</xdr:row>
          <xdr:rowOff>95250</xdr:rowOff>
        </xdr:to>
        <xdr:sp macro="" textlink="">
          <xdr:nvSpPr>
            <xdr:cNvPr id="50177" name="Group Box 1" hidden="1">
              <a:extLst>
                <a:ext uri="{63B3BB69-23CF-44E3-9099-C40C66FF867C}">
                  <a14:compatExt spid="_x0000_s50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8</xdr:row>
          <xdr:rowOff>276225</xdr:rowOff>
        </xdr:from>
        <xdr:to>
          <xdr:col>3</xdr:col>
          <xdr:colOff>276225</xdr:colOff>
          <xdr:row>11</xdr:row>
          <xdr:rowOff>123825</xdr:rowOff>
        </xdr:to>
        <xdr:sp macro="" textlink="">
          <xdr:nvSpPr>
            <xdr:cNvPr id="50178" name="Group Box 2" hidden="1">
              <a:extLst>
                <a:ext uri="{63B3BB69-23CF-44E3-9099-C40C66FF867C}">
                  <a14:compatExt spid="_x0000_s50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21</xdr:row>
          <xdr:rowOff>0</xdr:rowOff>
        </xdr:from>
        <xdr:to>
          <xdr:col>3</xdr:col>
          <xdr:colOff>276225</xdr:colOff>
          <xdr:row>22</xdr:row>
          <xdr:rowOff>95250</xdr:rowOff>
        </xdr:to>
        <xdr:sp macro="" textlink="">
          <xdr:nvSpPr>
            <xdr:cNvPr id="50179" name="Group Box 3" hidden="1">
              <a:extLst>
                <a:ext uri="{63B3BB69-23CF-44E3-9099-C40C66FF867C}">
                  <a14:compatExt spid="_x0000_s50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12</xdr:row>
          <xdr:rowOff>0</xdr:rowOff>
        </xdr:from>
        <xdr:to>
          <xdr:col>3</xdr:col>
          <xdr:colOff>276225</xdr:colOff>
          <xdr:row>14</xdr:row>
          <xdr:rowOff>133350</xdr:rowOff>
        </xdr:to>
        <xdr:sp macro="" textlink="">
          <xdr:nvSpPr>
            <xdr:cNvPr id="50180" name="Group Box 4" hidden="1">
              <a:extLst>
                <a:ext uri="{63B3BB69-23CF-44E3-9099-C40C66FF867C}">
                  <a14:compatExt spid="_x0000_s50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22</xdr:row>
          <xdr:rowOff>0</xdr:rowOff>
        </xdr:from>
        <xdr:to>
          <xdr:col>3</xdr:col>
          <xdr:colOff>276225</xdr:colOff>
          <xdr:row>23</xdr:row>
          <xdr:rowOff>95250</xdr:rowOff>
        </xdr:to>
        <xdr:sp macro="" textlink="">
          <xdr:nvSpPr>
            <xdr:cNvPr id="50181" name="Group Box 5" hidden="1">
              <a:extLst>
                <a:ext uri="{63B3BB69-23CF-44E3-9099-C40C66FF867C}">
                  <a14:compatExt spid="_x0000_s50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8</xdr:row>
          <xdr:rowOff>276225</xdr:rowOff>
        </xdr:from>
        <xdr:to>
          <xdr:col>3</xdr:col>
          <xdr:colOff>276225</xdr:colOff>
          <xdr:row>11</xdr:row>
          <xdr:rowOff>123825</xdr:rowOff>
        </xdr:to>
        <xdr:sp macro="" textlink="">
          <xdr:nvSpPr>
            <xdr:cNvPr id="50182" name="Group Box 6" hidden="1">
              <a:extLst>
                <a:ext uri="{63B3BB69-23CF-44E3-9099-C40C66FF867C}">
                  <a14:compatExt spid="_x0000_s50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21</xdr:row>
          <xdr:rowOff>0</xdr:rowOff>
        </xdr:from>
        <xdr:to>
          <xdr:col>3</xdr:col>
          <xdr:colOff>276225</xdr:colOff>
          <xdr:row>22</xdr:row>
          <xdr:rowOff>95250</xdr:rowOff>
        </xdr:to>
        <xdr:sp macro="" textlink="">
          <xdr:nvSpPr>
            <xdr:cNvPr id="50183" name="Group Box 7" hidden="1">
              <a:extLst>
                <a:ext uri="{63B3BB69-23CF-44E3-9099-C40C66FF867C}">
                  <a14:compatExt spid="_x0000_s50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12</xdr:row>
          <xdr:rowOff>0</xdr:rowOff>
        </xdr:from>
        <xdr:to>
          <xdr:col>3</xdr:col>
          <xdr:colOff>276225</xdr:colOff>
          <xdr:row>14</xdr:row>
          <xdr:rowOff>133350</xdr:rowOff>
        </xdr:to>
        <xdr:sp macro="" textlink="">
          <xdr:nvSpPr>
            <xdr:cNvPr id="50184" name="Group Box 8" hidden="1">
              <a:extLst>
                <a:ext uri="{63B3BB69-23CF-44E3-9099-C40C66FF867C}">
                  <a14:compatExt spid="_x0000_s50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12</xdr:row>
          <xdr:rowOff>0</xdr:rowOff>
        </xdr:from>
        <xdr:to>
          <xdr:col>9</xdr:col>
          <xdr:colOff>276225</xdr:colOff>
          <xdr:row>14</xdr:row>
          <xdr:rowOff>133350</xdr:rowOff>
        </xdr:to>
        <xdr:sp macro="" textlink="">
          <xdr:nvSpPr>
            <xdr:cNvPr id="50185" name="Group Box 9" hidden="1">
              <a:extLst>
                <a:ext uri="{63B3BB69-23CF-44E3-9099-C40C66FF867C}">
                  <a14:compatExt spid="_x0000_s501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12</xdr:row>
          <xdr:rowOff>0</xdr:rowOff>
        </xdr:from>
        <xdr:to>
          <xdr:col>9</xdr:col>
          <xdr:colOff>276225</xdr:colOff>
          <xdr:row>14</xdr:row>
          <xdr:rowOff>133350</xdr:rowOff>
        </xdr:to>
        <xdr:sp macro="" textlink="">
          <xdr:nvSpPr>
            <xdr:cNvPr id="50186" name="Group Box 10" hidden="1">
              <a:extLst>
                <a:ext uri="{63B3BB69-23CF-44E3-9099-C40C66FF867C}">
                  <a14:compatExt spid="_x0000_s501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xdr:oneCellAnchor>
    <xdr:from>
      <xdr:col>0</xdr:col>
      <xdr:colOff>0</xdr:colOff>
      <xdr:row>2</xdr:row>
      <xdr:rowOff>8466</xdr:rowOff>
    </xdr:from>
    <xdr:ext cx="802656" cy="492443"/>
    <xdr:sp macro="" textlink="">
      <xdr:nvSpPr>
        <xdr:cNvPr id="12" name="テキスト ボックス 11"/>
        <xdr:cNvSpPr txBox="1"/>
      </xdr:nvSpPr>
      <xdr:spPr>
        <a:xfrm>
          <a:off x="0" y="343746"/>
          <a:ext cx="802656"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rgbClr val="FF0000"/>
              </a:solidFill>
            </a:rPr>
            <a:t>見本</a:t>
          </a:r>
        </a:p>
      </xdr:txBody>
    </xdr:sp>
    <xdr:clientData/>
  </xdr:oneCellAnchor>
  <xdr:twoCellAnchor>
    <xdr:from>
      <xdr:col>0</xdr:col>
      <xdr:colOff>34925</xdr:colOff>
      <xdr:row>15</xdr:row>
      <xdr:rowOff>237913</xdr:rowOff>
    </xdr:from>
    <xdr:to>
      <xdr:col>16</xdr:col>
      <xdr:colOff>80003</xdr:colOff>
      <xdr:row>25</xdr:row>
      <xdr:rowOff>127017</xdr:rowOff>
    </xdr:to>
    <xdr:sp macro="" textlink="">
      <xdr:nvSpPr>
        <xdr:cNvPr id="2" name="正方形/長方形 1"/>
        <xdr:cNvSpPr/>
      </xdr:nvSpPr>
      <xdr:spPr>
        <a:xfrm>
          <a:off x="25400" y="3733800"/>
          <a:ext cx="7086600" cy="4597399"/>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672677</xdr:colOff>
      <xdr:row>30</xdr:row>
      <xdr:rowOff>50800</xdr:rowOff>
    </xdr:from>
    <xdr:to>
      <xdr:col>7</xdr:col>
      <xdr:colOff>8831</xdr:colOff>
      <xdr:row>32</xdr:row>
      <xdr:rowOff>125941</xdr:rowOff>
    </xdr:to>
    <xdr:sp macro="" textlink="">
      <xdr:nvSpPr>
        <xdr:cNvPr id="15" name="角丸四角形 14"/>
        <xdr:cNvSpPr/>
      </xdr:nvSpPr>
      <xdr:spPr>
        <a:xfrm>
          <a:off x="1303867" y="9558867"/>
          <a:ext cx="1617133" cy="67627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267124</xdr:colOff>
      <xdr:row>30</xdr:row>
      <xdr:rowOff>101599</xdr:rowOff>
    </xdr:from>
    <xdr:to>
      <xdr:col>8</xdr:col>
      <xdr:colOff>412681</xdr:colOff>
      <xdr:row>32</xdr:row>
      <xdr:rowOff>129116</xdr:rowOff>
    </xdr:to>
    <xdr:sp macro="" textlink="">
      <xdr:nvSpPr>
        <xdr:cNvPr id="16" name="円/楕円 6"/>
        <xdr:cNvSpPr/>
      </xdr:nvSpPr>
      <xdr:spPr>
        <a:xfrm>
          <a:off x="3183467" y="9609666"/>
          <a:ext cx="645795" cy="628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43394</xdr:colOff>
      <xdr:row>14</xdr:row>
      <xdr:rowOff>33866</xdr:rowOff>
    </xdr:from>
    <xdr:to>
      <xdr:col>15</xdr:col>
      <xdr:colOff>526355</xdr:colOff>
      <xdr:row>16</xdr:row>
      <xdr:rowOff>186266</xdr:rowOff>
    </xdr:to>
    <xdr:sp macro="" textlink="">
      <xdr:nvSpPr>
        <xdr:cNvPr id="18" name="テキスト ボックス 17"/>
        <xdr:cNvSpPr txBox="1"/>
      </xdr:nvSpPr>
      <xdr:spPr>
        <a:xfrm>
          <a:off x="5410202" y="3259666"/>
          <a:ext cx="1591732" cy="677333"/>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300"/>
            </a:lnSpc>
          </a:pPr>
          <a:r>
            <a:rPr kumimoji="1" lang="ja-JP" altLang="en-US" sz="1100" b="1" u="sng">
              <a:solidFill>
                <a:srgbClr val="FF0000"/>
              </a:solidFill>
            </a:rPr>
            <a:t>対象者が内容を確認しチェックマークを記入</a:t>
          </a:r>
          <a:endParaRPr kumimoji="1" lang="en-US" altLang="ja-JP" sz="1100" b="1" u="sng">
            <a:solidFill>
              <a:srgbClr val="FF0000"/>
            </a:solidFill>
          </a:endParaRPr>
        </a:p>
      </xdr:txBody>
    </xdr:sp>
    <xdr:clientData/>
  </xdr:twoCellAnchor>
  <xdr:twoCellAnchor>
    <xdr:from>
      <xdr:col>6</xdr:col>
      <xdr:colOff>115569</xdr:colOff>
      <xdr:row>26</xdr:row>
      <xdr:rowOff>220135</xdr:rowOff>
    </xdr:from>
    <xdr:to>
      <xdr:col>10</xdr:col>
      <xdr:colOff>9328</xdr:colOff>
      <xdr:row>29</xdr:row>
      <xdr:rowOff>59268</xdr:rowOff>
    </xdr:to>
    <xdr:sp macro="" textlink="">
      <xdr:nvSpPr>
        <xdr:cNvPr id="19" name="テキスト ボックス 18"/>
        <xdr:cNvSpPr txBox="1"/>
      </xdr:nvSpPr>
      <xdr:spPr>
        <a:xfrm>
          <a:off x="2709332" y="8779935"/>
          <a:ext cx="1744134" cy="550333"/>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700"/>
            </a:lnSpc>
          </a:pPr>
          <a:r>
            <a:rPr kumimoji="1" lang="ja-JP" altLang="en-US" sz="1100" b="1" u="sng">
              <a:solidFill>
                <a:srgbClr val="FF0000"/>
              </a:solidFill>
            </a:rPr>
            <a:t>対象者の自署及び押印</a:t>
          </a:r>
          <a:endParaRPr kumimoji="1" lang="en-US" altLang="ja-JP" sz="1100" b="1" u="sng">
            <a:solidFill>
              <a:srgbClr val="FF0000"/>
            </a:solidFill>
          </a:endParaRPr>
        </a:p>
      </xdr:txBody>
    </xdr:sp>
    <xdr:clientData/>
  </xdr:twoCellAnchor>
  <xdr:twoCellAnchor>
    <xdr:from>
      <xdr:col>7</xdr:col>
      <xdr:colOff>8468</xdr:colOff>
      <xdr:row>29</xdr:row>
      <xdr:rowOff>50800</xdr:rowOff>
    </xdr:from>
    <xdr:to>
      <xdr:col>7</xdr:col>
      <xdr:colOff>275045</xdr:colOff>
      <xdr:row>30</xdr:row>
      <xdr:rowOff>67733</xdr:rowOff>
    </xdr:to>
    <xdr:cxnSp macro="">
      <xdr:nvCxnSpPr>
        <xdr:cNvPr id="20" name="直線矢印コネクタ 19"/>
        <xdr:cNvCxnSpPr/>
      </xdr:nvCxnSpPr>
      <xdr:spPr>
        <a:xfrm flipH="1">
          <a:off x="2921001" y="9321800"/>
          <a:ext cx="270932" cy="254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330200</xdr:colOff>
      <xdr:row>29</xdr:row>
      <xdr:rowOff>42333</xdr:rowOff>
    </xdr:from>
    <xdr:to>
      <xdr:col>8</xdr:col>
      <xdr:colOff>84394</xdr:colOff>
      <xdr:row>30</xdr:row>
      <xdr:rowOff>86424</xdr:rowOff>
    </xdr:to>
    <xdr:cxnSp macro="">
      <xdr:nvCxnSpPr>
        <xdr:cNvPr id="24" name="直線矢印コネクタ 23"/>
        <xdr:cNvCxnSpPr>
          <a:endCxn id="16" idx="0"/>
        </xdr:cNvCxnSpPr>
      </xdr:nvCxnSpPr>
      <xdr:spPr>
        <a:xfrm>
          <a:off x="3242733" y="9313333"/>
          <a:ext cx="263632" cy="296333"/>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461010</xdr:colOff>
      <xdr:row>0</xdr:row>
      <xdr:rowOff>68580</xdr:rowOff>
    </xdr:from>
    <xdr:to>
      <xdr:col>16</xdr:col>
      <xdr:colOff>93348</xdr:colOff>
      <xdr:row>3</xdr:row>
      <xdr:rowOff>53340</xdr:rowOff>
    </xdr:to>
    <xdr:sp macro="" textlink="">
      <xdr:nvSpPr>
        <xdr:cNvPr id="21" name="正方形/長方形 20"/>
        <xdr:cNvSpPr/>
      </xdr:nvSpPr>
      <xdr:spPr>
        <a:xfrm>
          <a:off x="3886200" y="68580"/>
          <a:ext cx="3238500" cy="487680"/>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③雇用条件等対象者確認書（報告様式</a:t>
          </a:r>
          <a:r>
            <a:rPr kumimoji="1" lang="en-US" altLang="ja-JP" sz="12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a:t>
          </a:r>
          <a:r>
            <a:rPr kumimoji="1" lang="ja-JP" altLang="en-US" sz="1200" b="0" i="0" u="none" strike="noStrike" kern="0" cap="none" spc="0" normalizeH="0" baseline="0" noProof="0" smtClean="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704850</xdr:colOff>
          <xdr:row>19</xdr:row>
          <xdr:rowOff>0</xdr:rowOff>
        </xdr:from>
        <xdr:to>
          <xdr:col>3</xdr:col>
          <xdr:colOff>247650</xdr:colOff>
          <xdr:row>21</xdr:row>
          <xdr:rowOff>66675</xdr:rowOff>
        </xdr:to>
        <xdr:sp macro="" textlink="">
          <xdr:nvSpPr>
            <xdr:cNvPr id="46084" name="Group Box 4" hidden="1">
              <a:extLst>
                <a:ext uri="{63B3BB69-23CF-44E3-9099-C40C66FF867C}">
                  <a14:compatExt spid="_x0000_s46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704850</xdr:colOff>
          <xdr:row>14</xdr:row>
          <xdr:rowOff>276225</xdr:rowOff>
        </xdr:from>
        <xdr:to>
          <xdr:col>3</xdr:col>
          <xdr:colOff>247650</xdr:colOff>
          <xdr:row>17</xdr:row>
          <xdr:rowOff>47625</xdr:rowOff>
        </xdr:to>
        <xdr:sp macro="" textlink="">
          <xdr:nvSpPr>
            <xdr:cNvPr id="46087" name="Group Box 7" hidden="1">
              <a:extLst>
                <a:ext uri="{63B3BB69-23CF-44E3-9099-C40C66FF867C}">
                  <a14:compatExt spid="_x0000_s46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xdr:twoCellAnchor>
    <xdr:from>
      <xdr:col>18</xdr:col>
      <xdr:colOff>352424</xdr:colOff>
      <xdr:row>16</xdr:row>
      <xdr:rowOff>114300</xdr:rowOff>
    </xdr:from>
    <xdr:to>
      <xdr:col>23</xdr:col>
      <xdr:colOff>47625</xdr:colOff>
      <xdr:row>19</xdr:row>
      <xdr:rowOff>114300</xdr:rowOff>
    </xdr:to>
    <xdr:sp macro="" textlink="">
      <xdr:nvSpPr>
        <xdr:cNvPr id="2" name="テキスト ボックス 1"/>
        <xdr:cNvSpPr txBox="1"/>
      </xdr:nvSpPr>
      <xdr:spPr>
        <a:xfrm>
          <a:off x="8972549" y="3886200"/>
          <a:ext cx="2790826" cy="857250"/>
        </a:xfrm>
        <a:prstGeom prst="wedgeRectCallout">
          <a:avLst>
            <a:gd name="adj1" fmla="val -179427"/>
            <a:gd name="adj2" fmla="val 11591"/>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r>
            <a:rPr kumimoji="1" lang="ja-JP" altLang="en-US" sz="1100"/>
            <a:t>プルダウンに変更しました。</a:t>
          </a:r>
          <a:r>
            <a:rPr kumimoji="1" lang="en-US" altLang="ja-JP" sz="1100"/>
            <a:t>※</a:t>
          </a:r>
          <a:r>
            <a:rPr kumimoji="1" lang="ja-JP" altLang="en-US" sz="1100"/>
            <a:t>青部分</a:t>
          </a:r>
          <a:endParaRPr kumimoji="1" lang="en-US" altLang="ja-JP" sz="1100"/>
        </a:p>
        <a:p>
          <a:endParaRPr kumimoji="1" lang="en-US" altLang="ja-JP" sz="1100"/>
        </a:p>
        <a:p>
          <a:r>
            <a:rPr kumimoji="1" lang="ja-JP" altLang="en-US" sz="1100"/>
            <a:t>記載は「チェック」から「選択」に変えています数式が反映されているかご確認ください。</a:t>
          </a:r>
          <a:endParaRPr kumimoji="1" lang="en-US" altLang="ja-JP" sz="1100"/>
        </a:p>
      </xdr:txBody>
    </xdr:sp>
    <xdr:clientData/>
  </xdr:twoCellAnchor>
  <xdr:twoCellAnchor>
    <xdr:from>
      <xdr:col>14</xdr:col>
      <xdr:colOff>857250</xdr:colOff>
      <xdr:row>29</xdr:row>
      <xdr:rowOff>85725</xdr:rowOff>
    </xdr:from>
    <xdr:to>
      <xdr:col>20</xdr:col>
      <xdr:colOff>333376</xdr:colOff>
      <xdr:row>31</xdr:row>
      <xdr:rowOff>200025</xdr:rowOff>
    </xdr:to>
    <xdr:sp macro="" textlink="">
      <xdr:nvSpPr>
        <xdr:cNvPr id="10" name="テキスト ボックス 9"/>
        <xdr:cNvSpPr txBox="1"/>
      </xdr:nvSpPr>
      <xdr:spPr>
        <a:xfrm>
          <a:off x="7753350" y="7286625"/>
          <a:ext cx="2438401" cy="685800"/>
        </a:xfrm>
        <a:prstGeom prst="wedgeRectCallout">
          <a:avLst>
            <a:gd name="adj1" fmla="val -179427"/>
            <a:gd name="adj2" fmla="val 11591"/>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r>
            <a:rPr kumimoji="1" lang="ja-JP" altLang="en-US" sz="1100"/>
            <a:t>研修種別変更</a:t>
          </a:r>
          <a:endParaRPr kumimoji="1" lang="en-US" altLang="ja-JP" sz="1100"/>
        </a:p>
        <a:p>
          <a:r>
            <a:rPr kumimoji="1" lang="ja-JP" altLang="en-US" sz="1100"/>
            <a:t>選択時コメントも表示させました。</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704850</xdr:colOff>
          <xdr:row>9</xdr:row>
          <xdr:rowOff>200025</xdr:rowOff>
        </xdr:from>
        <xdr:to>
          <xdr:col>3</xdr:col>
          <xdr:colOff>0</xdr:colOff>
          <xdr:row>12</xdr:row>
          <xdr:rowOff>133350</xdr:rowOff>
        </xdr:to>
        <xdr:sp macro="" textlink="">
          <xdr:nvSpPr>
            <xdr:cNvPr id="54275" name="Group Box 3" hidden="1">
              <a:extLst>
                <a:ext uri="{63B3BB69-23CF-44E3-9099-C40C66FF867C}">
                  <a14:compatExt spid="_x0000_s54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781050</xdr:colOff>
          <xdr:row>7</xdr:row>
          <xdr:rowOff>276225</xdr:rowOff>
        </xdr:from>
        <xdr:to>
          <xdr:col>33</xdr:col>
          <xdr:colOff>371475</xdr:colOff>
          <xdr:row>9</xdr:row>
          <xdr:rowOff>209550</xdr:rowOff>
        </xdr:to>
        <xdr:sp macro="" textlink="">
          <xdr:nvSpPr>
            <xdr:cNvPr id="54293" name="Group Box 21" hidden="1">
              <a:extLst>
                <a:ext uri="{63B3BB69-23CF-44E3-9099-C40C66FF867C}">
                  <a14:compatExt spid="_x0000_s542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781050</xdr:colOff>
          <xdr:row>7</xdr:row>
          <xdr:rowOff>276225</xdr:rowOff>
        </xdr:from>
        <xdr:to>
          <xdr:col>33</xdr:col>
          <xdr:colOff>371475</xdr:colOff>
          <xdr:row>9</xdr:row>
          <xdr:rowOff>209550</xdr:rowOff>
        </xdr:to>
        <xdr:sp macro="" textlink="">
          <xdr:nvSpPr>
            <xdr:cNvPr id="54294" name="Group Box 22" hidden="1">
              <a:extLst>
                <a:ext uri="{63B3BB69-23CF-44E3-9099-C40C66FF867C}">
                  <a14:compatExt spid="_x0000_s542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781050</xdr:colOff>
          <xdr:row>7</xdr:row>
          <xdr:rowOff>276225</xdr:rowOff>
        </xdr:from>
        <xdr:to>
          <xdr:col>33</xdr:col>
          <xdr:colOff>371475</xdr:colOff>
          <xdr:row>9</xdr:row>
          <xdr:rowOff>209550</xdr:rowOff>
        </xdr:to>
        <xdr:sp macro="" textlink="">
          <xdr:nvSpPr>
            <xdr:cNvPr id="54295" name="Group Box 23" hidden="1">
              <a:extLst>
                <a:ext uri="{63B3BB69-23CF-44E3-9099-C40C66FF867C}">
                  <a14:compatExt spid="_x0000_s542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781050</xdr:colOff>
          <xdr:row>7</xdr:row>
          <xdr:rowOff>276225</xdr:rowOff>
        </xdr:from>
        <xdr:to>
          <xdr:col>33</xdr:col>
          <xdr:colOff>371475</xdr:colOff>
          <xdr:row>9</xdr:row>
          <xdr:rowOff>209550</xdr:rowOff>
        </xdr:to>
        <xdr:sp macro="" textlink="">
          <xdr:nvSpPr>
            <xdr:cNvPr id="54296" name="Group Box 24" hidden="1">
              <a:extLst>
                <a:ext uri="{63B3BB69-23CF-44E3-9099-C40C66FF867C}">
                  <a14:compatExt spid="_x0000_s542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781050</xdr:colOff>
          <xdr:row>9</xdr:row>
          <xdr:rowOff>276225</xdr:rowOff>
        </xdr:from>
        <xdr:to>
          <xdr:col>33</xdr:col>
          <xdr:colOff>371475</xdr:colOff>
          <xdr:row>12</xdr:row>
          <xdr:rowOff>133350</xdr:rowOff>
        </xdr:to>
        <xdr:sp macro="" textlink="">
          <xdr:nvSpPr>
            <xdr:cNvPr id="54297" name="Group Box 25" hidden="1">
              <a:extLst>
                <a:ext uri="{63B3BB69-23CF-44E3-9099-C40C66FF867C}">
                  <a14:compatExt spid="_x0000_s542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781050</xdr:colOff>
          <xdr:row>9</xdr:row>
          <xdr:rowOff>276225</xdr:rowOff>
        </xdr:from>
        <xdr:to>
          <xdr:col>33</xdr:col>
          <xdr:colOff>371475</xdr:colOff>
          <xdr:row>12</xdr:row>
          <xdr:rowOff>133350</xdr:rowOff>
        </xdr:to>
        <xdr:sp macro="" textlink="">
          <xdr:nvSpPr>
            <xdr:cNvPr id="54298" name="Group Box 26" hidden="1">
              <a:extLst>
                <a:ext uri="{63B3BB69-23CF-44E3-9099-C40C66FF867C}">
                  <a14:compatExt spid="_x0000_s542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781050</xdr:colOff>
          <xdr:row>9</xdr:row>
          <xdr:rowOff>276225</xdr:rowOff>
        </xdr:from>
        <xdr:to>
          <xdr:col>33</xdr:col>
          <xdr:colOff>371475</xdr:colOff>
          <xdr:row>12</xdr:row>
          <xdr:rowOff>133350</xdr:rowOff>
        </xdr:to>
        <xdr:sp macro="" textlink="">
          <xdr:nvSpPr>
            <xdr:cNvPr id="54299" name="Group Box 27" hidden="1">
              <a:extLst>
                <a:ext uri="{63B3BB69-23CF-44E3-9099-C40C66FF867C}">
                  <a14:compatExt spid="_x0000_s542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781050</xdr:colOff>
          <xdr:row>9</xdr:row>
          <xdr:rowOff>276225</xdr:rowOff>
        </xdr:from>
        <xdr:to>
          <xdr:col>33</xdr:col>
          <xdr:colOff>371475</xdr:colOff>
          <xdr:row>12</xdr:row>
          <xdr:rowOff>133350</xdr:rowOff>
        </xdr:to>
        <xdr:sp macro="" textlink="">
          <xdr:nvSpPr>
            <xdr:cNvPr id="54300" name="Group Box 28" hidden="1">
              <a:extLst>
                <a:ext uri="{63B3BB69-23CF-44E3-9099-C40C66FF867C}">
                  <a14:compatExt spid="_x0000_s54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781050</xdr:colOff>
          <xdr:row>30</xdr:row>
          <xdr:rowOff>0</xdr:rowOff>
        </xdr:from>
        <xdr:to>
          <xdr:col>3</xdr:col>
          <xdr:colOff>342900</xdr:colOff>
          <xdr:row>31</xdr:row>
          <xdr:rowOff>47625</xdr:rowOff>
        </xdr:to>
        <xdr:sp macro="" textlink="">
          <xdr:nvSpPr>
            <xdr:cNvPr id="47105" name="Group Box 1" hidden="1">
              <a:extLst>
                <a:ext uri="{63B3BB69-23CF-44E3-9099-C40C66FF867C}">
                  <a14:compatExt spid="_x0000_s471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10</xdr:row>
          <xdr:rowOff>276225</xdr:rowOff>
        </xdr:from>
        <xdr:to>
          <xdr:col>3</xdr:col>
          <xdr:colOff>342900</xdr:colOff>
          <xdr:row>13</xdr:row>
          <xdr:rowOff>123825</xdr:rowOff>
        </xdr:to>
        <xdr:sp macro="" textlink="">
          <xdr:nvSpPr>
            <xdr:cNvPr id="47106" name="Group Box 2" hidden="1">
              <a:extLst>
                <a:ext uri="{63B3BB69-23CF-44E3-9099-C40C66FF867C}">
                  <a14:compatExt spid="_x0000_s47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28</xdr:row>
          <xdr:rowOff>0</xdr:rowOff>
        </xdr:from>
        <xdr:to>
          <xdr:col>3</xdr:col>
          <xdr:colOff>342900</xdr:colOff>
          <xdr:row>29</xdr:row>
          <xdr:rowOff>57150</xdr:rowOff>
        </xdr:to>
        <xdr:sp macro="" textlink="">
          <xdr:nvSpPr>
            <xdr:cNvPr id="47107" name="Group Box 3" hidden="1">
              <a:extLst>
                <a:ext uri="{63B3BB69-23CF-44E3-9099-C40C66FF867C}">
                  <a14:compatExt spid="_x0000_s471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15</xdr:row>
          <xdr:rowOff>0</xdr:rowOff>
        </xdr:from>
        <xdr:to>
          <xdr:col>3</xdr:col>
          <xdr:colOff>342900</xdr:colOff>
          <xdr:row>17</xdr:row>
          <xdr:rowOff>133350</xdr:rowOff>
        </xdr:to>
        <xdr:sp macro="" textlink="">
          <xdr:nvSpPr>
            <xdr:cNvPr id="47108" name="Group Box 4" hidden="1">
              <a:extLst>
                <a:ext uri="{63B3BB69-23CF-44E3-9099-C40C66FF867C}">
                  <a14:compatExt spid="_x0000_s471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30</xdr:row>
          <xdr:rowOff>0</xdr:rowOff>
        </xdr:from>
        <xdr:to>
          <xdr:col>3</xdr:col>
          <xdr:colOff>342900</xdr:colOff>
          <xdr:row>31</xdr:row>
          <xdr:rowOff>47625</xdr:rowOff>
        </xdr:to>
        <xdr:sp macro="" textlink="">
          <xdr:nvSpPr>
            <xdr:cNvPr id="47115" name="Group Box 11" hidden="1">
              <a:extLst>
                <a:ext uri="{63B3BB69-23CF-44E3-9099-C40C66FF867C}">
                  <a14:compatExt spid="_x0000_s47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10</xdr:row>
          <xdr:rowOff>276225</xdr:rowOff>
        </xdr:from>
        <xdr:to>
          <xdr:col>3</xdr:col>
          <xdr:colOff>342900</xdr:colOff>
          <xdr:row>13</xdr:row>
          <xdr:rowOff>123825</xdr:rowOff>
        </xdr:to>
        <xdr:sp macro="" textlink="">
          <xdr:nvSpPr>
            <xdr:cNvPr id="47116" name="Group Box 12" hidden="1">
              <a:extLst>
                <a:ext uri="{63B3BB69-23CF-44E3-9099-C40C66FF867C}">
                  <a14:compatExt spid="_x0000_s47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28</xdr:row>
          <xdr:rowOff>0</xdr:rowOff>
        </xdr:from>
        <xdr:to>
          <xdr:col>3</xdr:col>
          <xdr:colOff>342900</xdr:colOff>
          <xdr:row>29</xdr:row>
          <xdr:rowOff>57150</xdr:rowOff>
        </xdr:to>
        <xdr:sp macro="" textlink="">
          <xdr:nvSpPr>
            <xdr:cNvPr id="47117" name="Group Box 13" hidden="1">
              <a:extLst>
                <a:ext uri="{63B3BB69-23CF-44E3-9099-C40C66FF867C}">
                  <a14:compatExt spid="_x0000_s471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15</xdr:row>
          <xdr:rowOff>0</xdr:rowOff>
        </xdr:from>
        <xdr:to>
          <xdr:col>3</xdr:col>
          <xdr:colOff>342900</xdr:colOff>
          <xdr:row>17</xdr:row>
          <xdr:rowOff>133350</xdr:rowOff>
        </xdr:to>
        <xdr:sp macro="" textlink="">
          <xdr:nvSpPr>
            <xdr:cNvPr id="47118" name="Group Box 14" hidden="1">
              <a:extLst>
                <a:ext uri="{63B3BB69-23CF-44E3-9099-C40C66FF867C}">
                  <a14:compatExt spid="_x0000_s47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15</xdr:row>
          <xdr:rowOff>0</xdr:rowOff>
        </xdr:from>
        <xdr:to>
          <xdr:col>9</xdr:col>
          <xdr:colOff>276225</xdr:colOff>
          <xdr:row>17</xdr:row>
          <xdr:rowOff>133350</xdr:rowOff>
        </xdr:to>
        <xdr:sp macro="" textlink="">
          <xdr:nvSpPr>
            <xdr:cNvPr id="47144" name="Group Box 40" hidden="1">
              <a:extLst>
                <a:ext uri="{63B3BB69-23CF-44E3-9099-C40C66FF867C}">
                  <a14:compatExt spid="_x0000_s47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15</xdr:row>
          <xdr:rowOff>0</xdr:rowOff>
        </xdr:from>
        <xdr:to>
          <xdr:col>9</xdr:col>
          <xdr:colOff>276225</xdr:colOff>
          <xdr:row>17</xdr:row>
          <xdr:rowOff>133350</xdr:rowOff>
        </xdr:to>
        <xdr:sp macro="" textlink="">
          <xdr:nvSpPr>
            <xdr:cNvPr id="47145" name="Group Box 41" hidden="1">
              <a:extLst>
                <a:ext uri="{63B3BB69-23CF-44E3-9099-C40C66FF867C}">
                  <a14:compatExt spid="_x0000_s47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29</xdr:row>
          <xdr:rowOff>0</xdr:rowOff>
        </xdr:from>
        <xdr:to>
          <xdr:col>3</xdr:col>
          <xdr:colOff>342900</xdr:colOff>
          <xdr:row>30</xdr:row>
          <xdr:rowOff>57150</xdr:rowOff>
        </xdr:to>
        <xdr:sp macro="" textlink="">
          <xdr:nvSpPr>
            <xdr:cNvPr id="47147" name="Group Box 43" hidden="1">
              <a:extLst>
                <a:ext uri="{63B3BB69-23CF-44E3-9099-C40C66FF867C}">
                  <a14:compatExt spid="_x0000_s47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29</xdr:row>
          <xdr:rowOff>0</xdr:rowOff>
        </xdr:from>
        <xdr:to>
          <xdr:col>3</xdr:col>
          <xdr:colOff>342900</xdr:colOff>
          <xdr:row>30</xdr:row>
          <xdr:rowOff>57150</xdr:rowOff>
        </xdr:to>
        <xdr:sp macro="" textlink="">
          <xdr:nvSpPr>
            <xdr:cNvPr id="47148" name="Group Box 44" hidden="1">
              <a:extLst>
                <a:ext uri="{63B3BB69-23CF-44E3-9099-C40C66FF867C}">
                  <a14:compatExt spid="_x0000_s47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33</xdr:row>
          <xdr:rowOff>0</xdr:rowOff>
        </xdr:from>
        <xdr:to>
          <xdr:col>3</xdr:col>
          <xdr:colOff>342900</xdr:colOff>
          <xdr:row>34</xdr:row>
          <xdr:rowOff>57150</xdr:rowOff>
        </xdr:to>
        <xdr:sp macro="" textlink="">
          <xdr:nvSpPr>
            <xdr:cNvPr id="47149" name="Group Box 45" hidden="1">
              <a:extLst>
                <a:ext uri="{63B3BB69-23CF-44E3-9099-C40C66FF867C}">
                  <a14:compatExt spid="_x0000_s47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33</xdr:row>
          <xdr:rowOff>0</xdr:rowOff>
        </xdr:from>
        <xdr:to>
          <xdr:col>3</xdr:col>
          <xdr:colOff>342900</xdr:colOff>
          <xdr:row>34</xdr:row>
          <xdr:rowOff>57150</xdr:rowOff>
        </xdr:to>
        <xdr:sp macro="" textlink="">
          <xdr:nvSpPr>
            <xdr:cNvPr id="47150" name="Group Box 46" hidden="1">
              <a:extLst>
                <a:ext uri="{63B3BB69-23CF-44E3-9099-C40C66FF867C}">
                  <a14:compatExt spid="_x0000_s47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10</xdr:row>
          <xdr:rowOff>276225</xdr:rowOff>
        </xdr:from>
        <xdr:to>
          <xdr:col>7</xdr:col>
          <xdr:colOff>371475</xdr:colOff>
          <xdr:row>13</xdr:row>
          <xdr:rowOff>123825</xdr:rowOff>
        </xdr:to>
        <xdr:sp macro="" textlink="">
          <xdr:nvSpPr>
            <xdr:cNvPr id="47157" name="Group Box 53" hidden="1">
              <a:extLst>
                <a:ext uri="{63B3BB69-23CF-44E3-9099-C40C66FF867C}">
                  <a14:compatExt spid="_x0000_s47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10</xdr:row>
          <xdr:rowOff>276225</xdr:rowOff>
        </xdr:from>
        <xdr:to>
          <xdr:col>7</xdr:col>
          <xdr:colOff>371475</xdr:colOff>
          <xdr:row>13</xdr:row>
          <xdr:rowOff>123825</xdr:rowOff>
        </xdr:to>
        <xdr:sp macro="" textlink="">
          <xdr:nvSpPr>
            <xdr:cNvPr id="47158" name="Group Box 54" hidden="1">
              <a:extLst>
                <a:ext uri="{63B3BB69-23CF-44E3-9099-C40C66FF867C}">
                  <a14:compatExt spid="_x0000_s47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781050</xdr:colOff>
          <xdr:row>9</xdr:row>
          <xdr:rowOff>276225</xdr:rowOff>
        </xdr:from>
        <xdr:to>
          <xdr:col>34</xdr:col>
          <xdr:colOff>371475</xdr:colOff>
          <xdr:row>12</xdr:row>
          <xdr:rowOff>123825</xdr:rowOff>
        </xdr:to>
        <xdr:sp macro="" textlink="">
          <xdr:nvSpPr>
            <xdr:cNvPr id="47167" name="Group Box 63" hidden="1">
              <a:extLst>
                <a:ext uri="{63B3BB69-23CF-44E3-9099-C40C66FF867C}">
                  <a14:compatExt spid="_x0000_s47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781050</xdr:colOff>
          <xdr:row>9</xdr:row>
          <xdr:rowOff>276225</xdr:rowOff>
        </xdr:from>
        <xdr:to>
          <xdr:col>34</xdr:col>
          <xdr:colOff>371475</xdr:colOff>
          <xdr:row>12</xdr:row>
          <xdr:rowOff>123825</xdr:rowOff>
        </xdr:to>
        <xdr:sp macro="" textlink="">
          <xdr:nvSpPr>
            <xdr:cNvPr id="47168" name="Group Box 64" hidden="1">
              <a:extLst>
                <a:ext uri="{63B3BB69-23CF-44E3-9099-C40C66FF867C}">
                  <a14:compatExt spid="_x0000_s47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9</xdr:row>
          <xdr:rowOff>276225</xdr:rowOff>
        </xdr:from>
        <xdr:to>
          <xdr:col>34</xdr:col>
          <xdr:colOff>371475</xdr:colOff>
          <xdr:row>12</xdr:row>
          <xdr:rowOff>123825</xdr:rowOff>
        </xdr:to>
        <xdr:sp macro="" textlink="">
          <xdr:nvSpPr>
            <xdr:cNvPr id="47169" name="Group Box 65" hidden="1">
              <a:extLst>
                <a:ext uri="{63B3BB69-23CF-44E3-9099-C40C66FF867C}">
                  <a14:compatExt spid="_x0000_s471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9</xdr:row>
          <xdr:rowOff>276225</xdr:rowOff>
        </xdr:from>
        <xdr:to>
          <xdr:col>34</xdr:col>
          <xdr:colOff>371475</xdr:colOff>
          <xdr:row>12</xdr:row>
          <xdr:rowOff>123825</xdr:rowOff>
        </xdr:to>
        <xdr:sp macro="" textlink="">
          <xdr:nvSpPr>
            <xdr:cNvPr id="47170" name="Group Box 66" hidden="1">
              <a:extLst>
                <a:ext uri="{63B3BB69-23CF-44E3-9099-C40C66FF867C}">
                  <a14:compatExt spid="_x0000_s47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781050</xdr:colOff>
          <xdr:row>11</xdr:row>
          <xdr:rowOff>276225</xdr:rowOff>
        </xdr:from>
        <xdr:to>
          <xdr:col>34</xdr:col>
          <xdr:colOff>371475</xdr:colOff>
          <xdr:row>14</xdr:row>
          <xdr:rowOff>123825</xdr:rowOff>
        </xdr:to>
        <xdr:sp macro="" textlink="">
          <xdr:nvSpPr>
            <xdr:cNvPr id="47171" name="Group Box 67" hidden="1">
              <a:extLst>
                <a:ext uri="{63B3BB69-23CF-44E3-9099-C40C66FF867C}">
                  <a14:compatExt spid="_x0000_s471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781050</xdr:colOff>
          <xdr:row>11</xdr:row>
          <xdr:rowOff>276225</xdr:rowOff>
        </xdr:from>
        <xdr:to>
          <xdr:col>34</xdr:col>
          <xdr:colOff>371475</xdr:colOff>
          <xdr:row>14</xdr:row>
          <xdr:rowOff>123825</xdr:rowOff>
        </xdr:to>
        <xdr:sp macro="" textlink="">
          <xdr:nvSpPr>
            <xdr:cNvPr id="47172" name="Group Box 68" hidden="1">
              <a:extLst>
                <a:ext uri="{63B3BB69-23CF-44E3-9099-C40C66FF867C}">
                  <a14:compatExt spid="_x0000_s47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11</xdr:row>
          <xdr:rowOff>276225</xdr:rowOff>
        </xdr:from>
        <xdr:to>
          <xdr:col>34</xdr:col>
          <xdr:colOff>371475</xdr:colOff>
          <xdr:row>14</xdr:row>
          <xdr:rowOff>123825</xdr:rowOff>
        </xdr:to>
        <xdr:sp macro="" textlink="">
          <xdr:nvSpPr>
            <xdr:cNvPr id="47173" name="Group Box 69" hidden="1">
              <a:extLst>
                <a:ext uri="{63B3BB69-23CF-44E3-9099-C40C66FF867C}">
                  <a14:compatExt spid="_x0000_s47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11</xdr:row>
          <xdr:rowOff>276225</xdr:rowOff>
        </xdr:from>
        <xdr:to>
          <xdr:col>34</xdr:col>
          <xdr:colOff>371475</xdr:colOff>
          <xdr:row>14</xdr:row>
          <xdr:rowOff>123825</xdr:rowOff>
        </xdr:to>
        <xdr:sp macro="" textlink="">
          <xdr:nvSpPr>
            <xdr:cNvPr id="47174" name="Group Box 70" hidden="1">
              <a:extLst>
                <a:ext uri="{63B3BB69-23CF-44E3-9099-C40C66FF867C}">
                  <a14:compatExt spid="_x0000_s47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13</xdr:row>
          <xdr:rowOff>0</xdr:rowOff>
        </xdr:from>
        <xdr:to>
          <xdr:col>3</xdr:col>
          <xdr:colOff>342900</xdr:colOff>
          <xdr:row>15</xdr:row>
          <xdr:rowOff>133350</xdr:rowOff>
        </xdr:to>
        <xdr:sp macro="" textlink="">
          <xdr:nvSpPr>
            <xdr:cNvPr id="47180" name="Group Box 76" hidden="1">
              <a:extLst>
                <a:ext uri="{63B3BB69-23CF-44E3-9099-C40C66FF867C}">
                  <a14:compatExt spid="_x0000_s47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13</xdr:row>
          <xdr:rowOff>0</xdr:rowOff>
        </xdr:from>
        <xdr:to>
          <xdr:col>3</xdr:col>
          <xdr:colOff>342900</xdr:colOff>
          <xdr:row>15</xdr:row>
          <xdr:rowOff>133350</xdr:rowOff>
        </xdr:to>
        <xdr:sp macro="" textlink="">
          <xdr:nvSpPr>
            <xdr:cNvPr id="47181" name="Group Box 77" hidden="1">
              <a:extLst>
                <a:ext uri="{63B3BB69-23CF-44E3-9099-C40C66FF867C}">
                  <a14:compatExt spid="_x0000_s47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14</xdr:row>
          <xdr:rowOff>0</xdr:rowOff>
        </xdr:from>
        <xdr:to>
          <xdr:col>3</xdr:col>
          <xdr:colOff>342900</xdr:colOff>
          <xdr:row>16</xdr:row>
          <xdr:rowOff>133350</xdr:rowOff>
        </xdr:to>
        <xdr:sp macro="" textlink="">
          <xdr:nvSpPr>
            <xdr:cNvPr id="47182" name="Group Box 78" hidden="1">
              <a:extLst>
                <a:ext uri="{63B3BB69-23CF-44E3-9099-C40C66FF867C}">
                  <a14:compatExt spid="_x0000_s47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14</xdr:row>
          <xdr:rowOff>0</xdr:rowOff>
        </xdr:from>
        <xdr:to>
          <xdr:col>3</xdr:col>
          <xdr:colOff>342900</xdr:colOff>
          <xdr:row>16</xdr:row>
          <xdr:rowOff>133350</xdr:rowOff>
        </xdr:to>
        <xdr:sp macro="" textlink="">
          <xdr:nvSpPr>
            <xdr:cNvPr id="47183" name="Group Box 79" hidden="1">
              <a:extLst>
                <a:ext uri="{63B3BB69-23CF-44E3-9099-C40C66FF867C}">
                  <a14:compatExt spid="_x0000_s47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17</xdr:row>
          <xdr:rowOff>9525</xdr:rowOff>
        </xdr:from>
        <xdr:to>
          <xdr:col>7</xdr:col>
          <xdr:colOff>504825</xdr:colOff>
          <xdr:row>19</xdr:row>
          <xdr:rowOff>200025</xdr:rowOff>
        </xdr:to>
        <xdr:sp macro="" textlink="">
          <xdr:nvSpPr>
            <xdr:cNvPr id="75777" name="Group Box 1" hidden="1">
              <a:extLst>
                <a:ext uri="{63B3BB69-23CF-44E3-9099-C40C66FF867C}">
                  <a14:compatExt spid="_x0000_s757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xdr:row>
          <xdr:rowOff>0</xdr:rowOff>
        </xdr:from>
        <xdr:to>
          <xdr:col>6</xdr:col>
          <xdr:colOff>476250</xdr:colOff>
          <xdr:row>95</xdr:row>
          <xdr:rowOff>57150</xdr:rowOff>
        </xdr:to>
        <xdr:sp macro="" textlink="">
          <xdr:nvSpPr>
            <xdr:cNvPr id="75778" name="Group Box 2" hidden="1">
              <a:extLst>
                <a:ext uri="{63B3BB69-23CF-44E3-9099-C40C66FF867C}">
                  <a14:compatExt spid="_x0000_s757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xdr:row>
          <xdr:rowOff>0</xdr:rowOff>
        </xdr:from>
        <xdr:to>
          <xdr:col>6</xdr:col>
          <xdr:colOff>476250</xdr:colOff>
          <xdr:row>95</xdr:row>
          <xdr:rowOff>57150</xdr:rowOff>
        </xdr:to>
        <xdr:sp macro="" textlink="">
          <xdr:nvSpPr>
            <xdr:cNvPr id="75779" name="Group Box 3" hidden="1">
              <a:extLst>
                <a:ext uri="{63B3BB69-23CF-44E3-9099-C40C66FF867C}">
                  <a14:compatExt spid="_x0000_s757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9525</xdr:rowOff>
        </xdr:from>
        <xdr:to>
          <xdr:col>7</xdr:col>
          <xdr:colOff>504825</xdr:colOff>
          <xdr:row>26</xdr:row>
          <xdr:rowOff>9525</xdr:rowOff>
        </xdr:to>
        <xdr:sp macro="" textlink="">
          <xdr:nvSpPr>
            <xdr:cNvPr id="75780" name="Group Box 4" hidden="1">
              <a:extLst>
                <a:ext uri="{63B3BB69-23CF-44E3-9099-C40C66FF867C}">
                  <a14:compatExt spid="_x0000_s757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15</xdr:row>
          <xdr:rowOff>0</xdr:rowOff>
        </xdr:from>
        <xdr:to>
          <xdr:col>7</xdr:col>
          <xdr:colOff>371475</xdr:colOff>
          <xdr:row>16</xdr:row>
          <xdr:rowOff>190500</xdr:rowOff>
        </xdr:to>
        <xdr:sp macro="" textlink="">
          <xdr:nvSpPr>
            <xdr:cNvPr id="75781" name="Group Box 5" hidden="1">
              <a:extLst>
                <a:ext uri="{63B3BB69-23CF-44E3-9099-C40C66FF867C}">
                  <a14:compatExt spid="_x0000_s757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15</xdr:row>
          <xdr:rowOff>0</xdr:rowOff>
        </xdr:from>
        <xdr:to>
          <xdr:col>7</xdr:col>
          <xdr:colOff>371475</xdr:colOff>
          <xdr:row>16</xdr:row>
          <xdr:rowOff>190500</xdr:rowOff>
        </xdr:to>
        <xdr:sp macro="" textlink="">
          <xdr:nvSpPr>
            <xdr:cNvPr id="75782" name="Group Box 6" hidden="1">
              <a:extLst>
                <a:ext uri="{63B3BB69-23CF-44E3-9099-C40C66FF867C}">
                  <a14:compatExt spid="_x0000_s757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17</xdr:row>
          <xdr:rowOff>0</xdr:rowOff>
        </xdr:from>
        <xdr:to>
          <xdr:col>7</xdr:col>
          <xdr:colOff>371475</xdr:colOff>
          <xdr:row>19</xdr:row>
          <xdr:rowOff>57150</xdr:rowOff>
        </xdr:to>
        <xdr:sp macro="" textlink="">
          <xdr:nvSpPr>
            <xdr:cNvPr id="75783" name="Group Box 7" hidden="1">
              <a:extLst>
                <a:ext uri="{63B3BB69-23CF-44E3-9099-C40C66FF867C}">
                  <a14:compatExt spid="_x0000_s757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17</xdr:row>
          <xdr:rowOff>0</xdr:rowOff>
        </xdr:from>
        <xdr:to>
          <xdr:col>7</xdr:col>
          <xdr:colOff>371475</xdr:colOff>
          <xdr:row>19</xdr:row>
          <xdr:rowOff>57150</xdr:rowOff>
        </xdr:to>
        <xdr:sp macro="" textlink="">
          <xdr:nvSpPr>
            <xdr:cNvPr id="75784" name="Group Box 8" hidden="1">
              <a:extLst>
                <a:ext uri="{63B3BB69-23CF-44E3-9099-C40C66FF867C}">
                  <a14:compatExt spid="_x0000_s757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11</xdr:row>
          <xdr:rowOff>276225</xdr:rowOff>
        </xdr:from>
        <xdr:to>
          <xdr:col>33</xdr:col>
          <xdr:colOff>371475</xdr:colOff>
          <xdr:row>13</xdr:row>
          <xdr:rowOff>381000</xdr:rowOff>
        </xdr:to>
        <xdr:sp macro="" textlink="">
          <xdr:nvSpPr>
            <xdr:cNvPr id="75785" name="Group Box 9" hidden="1">
              <a:extLst>
                <a:ext uri="{63B3BB69-23CF-44E3-9099-C40C66FF867C}">
                  <a14:compatExt spid="_x0000_s757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11</xdr:row>
          <xdr:rowOff>276225</xdr:rowOff>
        </xdr:from>
        <xdr:to>
          <xdr:col>33</xdr:col>
          <xdr:colOff>371475</xdr:colOff>
          <xdr:row>13</xdr:row>
          <xdr:rowOff>381000</xdr:rowOff>
        </xdr:to>
        <xdr:sp macro="" textlink="">
          <xdr:nvSpPr>
            <xdr:cNvPr id="75786" name="Group Box 10" hidden="1">
              <a:extLst>
                <a:ext uri="{63B3BB69-23CF-44E3-9099-C40C66FF867C}">
                  <a14:compatExt spid="_x0000_s757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33</xdr:col>
          <xdr:colOff>371475</xdr:colOff>
          <xdr:row>13</xdr:row>
          <xdr:rowOff>381000</xdr:rowOff>
        </xdr:to>
        <xdr:sp macro="" textlink="">
          <xdr:nvSpPr>
            <xdr:cNvPr id="75787" name="Group Box 11" hidden="1">
              <a:extLst>
                <a:ext uri="{63B3BB69-23CF-44E3-9099-C40C66FF867C}">
                  <a14:compatExt spid="_x0000_s757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33</xdr:col>
          <xdr:colOff>371475</xdr:colOff>
          <xdr:row>13</xdr:row>
          <xdr:rowOff>381000</xdr:rowOff>
        </xdr:to>
        <xdr:sp macro="" textlink="">
          <xdr:nvSpPr>
            <xdr:cNvPr id="75788" name="Group Box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13</xdr:row>
          <xdr:rowOff>276225</xdr:rowOff>
        </xdr:from>
        <xdr:to>
          <xdr:col>33</xdr:col>
          <xdr:colOff>371475</xdr:colOff>
          <xdr:row>15</xdr:row>
          <xdr:rowOff>9525</xdr:rowOff>
        </xdr:to>
        <xdr:sp macro="" textlink="">
          <xdr:nvSpPr>
            <xdr:cNvPr id="75789" name="Group Box 13" hidden="1">
              <a:extLst>
                <a:ext uri="{63B3BB69-23CF-44E3-9099-C40C66FF867C}">
                  <a14:compatExt spid="_x0000_s757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13</xdr:row>
          <xdr:rowOff>276225</xdr:rowOff>
        </xdr:from>
        <xdr:to>
          <xdr:col>33</xdr:col>
          <xdr:colOff>371475</xdr:colOff>
          <xdr:row>15</xdr:row>
          <xdr:rowOff>9525</xdr:rowOff>
        </xdr:to>
        <xdr:sp macro="" textlink="">
          <xdr:nvSpPr>
            <xdr:cNvPr id="75790" name="Group Box 14" hidden="1">
              <a:extLst>
                <a:ext uri="{63B3BB69-23CF-44E3-9099-C40C66FF867C}">
                  <a14:compatExt spid="_x0000_s757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13</xdr:row>
          <xdr:rowOff>276225</xdr:rowOff>
        </xdr:from>
        <xdr:to>
          <xdr:col>33</xdr:col>
          <xdr:colOff>371475</xdr:colOff>
          <xdr:row>15</xdr:row>
          <xdr:rowOff>9525</xdr:rowOff>
        </xdr:to>
        <xdr:sp macro="" textlink="">
          <xdr:nvSpPr>
            <xdr:cNvPr id="75791" name="Group Box 15" hidden="1">
              <a:extLst>
                <a:ext uri="{63B3BB69-23CF-44E3-9099-C40C66FF867C}">
                  <a14:compatExt spid="_x0000_s757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13</xdr:row>
          <xdr:rowOff>276225</xdr:rowOff>
        </xdr:from>
        <xdr:to>
          <xdr:col>33</xdr:col>
          <xdr:colOff>371475</xdr:colOff>
          <xdr:row>15</xdr:row>
          <xdr:rowOff>9525</xdr:rowOff>
        </xdr:to>
        <xdr:sp macro="" textlink="">
          <xdr:nvSpPr>
            <xdr:cNvPr id="75792" name="Group Box 16" hidden="1">
              <a:extLst>
                <a:ext uri="{63B3BB69-23CF-44E3-9099-C40C66FF867C}">
                  <a14:compatExt spid="_x0000_s757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33</xdr:col>
          <xdr:colOff>381000</xdr:colOff>
          <xdr:row>13</xdr:row>
          <xdr:rowOff>381000</xdr:rowOff>
        </xdr:to>
        <xdr:sp macro="" textlink="">
          <xdr:nvSpPr>
            <xdr:cNvPr id="75796" name="Group Box 20" hidden="1">
              <a:extLst>
                <a:ext uri="{63B3BB69-23CF-44E3-9099-C40C66FF867C}">
                  <a14:compatExt spid="_x0000_s757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781050</xdr:colOff>
          <xdr:row>11</xdr:row>
          <xdr:rowOff>276225</xdr:rowOff>
        </xdr:from>
        <xdr:to>
          <xdr:col>33</xdr:col>
          <xdr:colOff>381000</xdr:colOff>
          <xdr:row>13</xdr:row>
          <xdr:rowOff>381000</xdr:rowOff>
        </xdr:to>
        <xdr:sp macro="" textlink="">
          <xdr:nvSpPr>
            <xdr:cNvPr id="75797" name="Group Box 21" hidden="1">
              <a:extLst>
                <a:ext uri="{63B3BB69-23CF-44E3-9099-C40C66FF867C}">
                  <a14:compatExt spid="_x0000_s757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15</xdr:row>
          <xdr:rowOff>276225</xdr:rowOff>
        </xdr:from>
        <xdr:to>
          <xdr:col>33</xdr:col>
          <xdr:colOff>371475</xdr:colOff>
          <xdr:row>16</xdr:row>
          <xdr:rowOff>447675</xdr:rowOff>
        </xdr:to>
        <xdr:sp macro="" textlink="">
          <xdr:nvSpPr>
            <xdr:cNvPr id="75798" name="Group Box 22" hidden="1">
              <a:extLst>
                <a:ext uri="{63B3BB69-23CF-44E3-9099-C40C66FF867C}">
                  <a14:compatExt spid="_x0000_s757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781050</xdr:colOff>
          <xdr:row>15</xdr:row>
          <xdr:rowOff>276225</xdr:rowOff>
        </xdr:from>
        <xdr:to>
          <xdr:col>33</xdr:col>
          <xdr:colOff>371475</xdr:colOff>
          <xdr:row>16</xdr:row>
          <xdr:rowOff>447675</xdr:rowOff>
        </xdr:to>
        <xdr:sp macro="" textlink="">
          <xdr:nvSpPr>
            <xdr:cNvPr id="75799" name="Group Box 23" hidden="1">
              <a:extLst>
                <a:ext uri="{63B3BB69-23CF-44E3-9099-C40C66FF867C}">
                  <a14:compatExt spid="_x0000_s757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5.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6.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2" Type="http://schemas.openxmlformats.org/officeDocument/2006/relationships/drawing" Target="../drawings/drawing8.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8.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vmlDrawing" Target="../drawings/vmlDrawing7.vml"/><Relationship Id="rId21" Type="http://schemas.openxmlformats.org/officeDocument/2006/relationships/ctrlProp" Target="../ctrlProps/ctrlProp78.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9.xml"/><Relationship Id="rId16" Type="http://schemas.openxmlformats.org/officeDocument/2006/relationships/ctrlProp" Target="../ctrlProps/ctrlProp73.xml"/><Relationship Id="rId20" Type="http://schemas.openxmlformats.org/officeDocument/2006/relationships/ctrlProp" Target="../ctrlProps/ctrlProp77.xml"/><Relationship Id="rId1" Type="http://schemas.openxmlformats.org/officeDocument/2006/relationships/printerSettings" Target="../printerSettings/printerSettings9.bin"/><Relationship Id="rId6" Type="http://schemas.openxmlformats.org/officeDocument/2006/relationships/ctrlProp" Target="../ctrlProps/ctrlProp63.xml"/><Relationship Id="rId11" Type="http://schemas.openxmlformats.org/officeDocument/2006/relationships/ctrlProp" Target="../ctrlProps/ctrlProp68.xml"/><Relationship Id="rId24" Type="http://schemas.openxmlformats.org/officeDocument/2006/relationships/comments" Target="../comments2.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10" Type="http://schemas.openxmlformats.org/officeDocument/2006/relationships/ctrlProp" Target="../ctrlProps/ctrlProp67.xml"/><Relationship Id="rId19" Type="http://schemas.openxmlformats.org/officeDocument/2006/relationships/ctrlProp" Target="../ctrlProps/ctrlProp76.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view="pageBreakPreview" zoomScale="70" zoomScaleNormal="100" zoomScaleSheetLayoutView="70" workbookViewId="0">
      <selection activeCell="D19" sqref="D19:G21"/>
    </sheetView>
  </sheetViews>
  <sheetFormatPr defaultRowHeight="13.5"/>
  <cols>
    <col min="1" max="2" width="3.75" style="5" customWidth="1"/>
    <col min="3" max="3" width="11.25" style="5" customWidth="1"/>
    <col min="4" max="4" width="4" style="5" customWidth="1"/>
    <col min="5" max="5" width="5.375" style="5" customWidth="1"/>
    <col min="6" max="6" width="5.125" customWidth="1"/>
    <col min="7" max="7" width="18.875" customWidth="1"/>
    <col min="8" max="8" width="4.625" customWidth="1"/>
    <col min="9" max="9" width="4.75" customWidth="1"/>
    <col min="10" max="10" width="3" customWidth="1"/>
    <col min="11" max="11" width="4.75" customWidth="1"/>
    <col min="12" max="12" width="3" customWidth="1"/>
    <col min="13" max="13" width="4.75" customWidth="1"/>
    <col min="14" max="14" width="4" customWidth="1"/>
    <col min="15" max="15" width="2.5" customWidth="1"/>
    <col min="16" max="16" width="9.875" customWidth="1"/>
    <col min="17" max="17" width="2.875" customWidth="1"/>
    <col min="18" max="19" width="6.5" style="6" customWidth="1"/>
    <col min="20" max="20" width="1.625" customWidth="1"/>
    <col min="21" max="21" width="1.75" customWidth="1"/>
    <col min="22" max="22" width="2.5" customWidth="1"/>
  </cols>
  <sheetData>
    <row r="1" spans="1:25" ht="18" customHeight="1">
      <c r="A1" s="511" t="s">
        <v>107</v>
      </c>
      <c r="B1" s="511"/>
      <c r="C1" s="511"/>
      <c r="D1" s="511"/>
      <c r="E1" s="511"/>
      <c r="F1" s="511"/>
      <c r="G1" s="511"/>
      <c r="H1" s="511"/>
      <c r="I1" s="511"/>
      <c r="J1" s="106"/>
      <c r="K1" s="106"/>
      <c r="L1" s="106"/>
      <c r="M1" s="106"/>
      <c r="N1" s="106"/>
      <c r="O1" s="1"/>
      <c r="P1" s="1"/>
      <c r="Q1" s="1"/>
      <c r="R1" s="512" t="s">
        <v>46</v>
      </c>
      <c r="S1" s="513"/>
      <c r="Y1" t="s">
        <v>4</v>
      </c>
    </row>
    <row r="2" spans="1:25" ht="18" customHeight="1">
      <c r="A2" s="511"/>
      <c r="B2" s="511"/>
      <c r="C2" s="511"/>
      <c r="D2" s="511"/>
      <c r="E2" s="511"/>
      <c r="F2" s="511"/>
      <c r="G2" s="511"/>
      <c r="H2" s="511"/>
      <c r="I2" s="511"/>
      <c r="J2" s="105"/>
      <c r="K2" s="105"/>
      <c r="L2" s="105"/>
      <c r="M2" s="105"/>
      <c r="N2" s="105"/>
      <c r="O2" s="1"/>
      <c r="P2" s="1"/>
      <c r="Q2" s="1"/>
    </row>
    <row r="3" spans="1:25" ht="10.5" customHeight="1">
      <c r="F3" s="1"/>
      <c r="G3" s="1"/>
      <c r="H3" s="1"/>
      <c r="I3" s="1"/>
      <c r="J3" s="1"/>
      <c r="K3" s="1"/>
      <c r="L3" s="1"/>
      <c r="M3" s="1"/>
      <c r="N3" s="1"/>
      <c r="O3" s="1"/>
      <c r="P3" s="1"/>
      <c r="Q3" s="1"/>
      <c r="R3" s="308"/>
      <c r="S3" s="309"/>
    </row>
    <row r="4" spans="1:25" ht="18" customHeight="1">
      <c r="A4" s="3" t="s">
        <v>3</v>
      </c>
      <c r="B4" s="3"/>
      <c r="C4" s="3"/>
      <c r="D4" s="7"/>
      <c r="E4" s="3"/>
      <c r="F4" s="2"/>
      <c r="G4" s="17"/>
      <c r="H4" s="17"/>
      <c r="I4" s="17"/>
      <c r="J4" s="17"/>
      <c r="K4" s="17"/>
      <c r="L4" s="17"/>
      <c r="M4" s="17"/>
      <c r="N4" s="17"/>
      <c r="O4" s="18"/>
      <c r="P4" s="514" t="s">
        <v>97</v>
      </c>
      <c r="Q4" s="514"/>
      <c r="R4" s="514"/>
      <c r="S4" s="514"/>
    </row>
    <row r="5" spans="1:25" ht="18" customHeight="1">
      <c r="A5" s="2"/>
      <c r="B5" s="2"/>
      <c r="C5" s="2"/>
      <c r="D5" s="2"/>
      <c r="E5" s="2"/>
      <c r="F5" s="2"/>
      <c r="G5" s="39"/>
      <c r="H5" s="310" t="s">
        <v>2</v>
      </c>
      <c r="I5" s="39"/>
      <c r="J5" s="515" t="s">
        <v>53</v>
      </c>
      <c r="K5" s="515"/>
      <c r="L5" s="515"/>
      <c r="M5" s="516"/>
      <c r="N5" s="516"/>
      <c r="O5" s="516"/>
      <c r="P5" s="516"/>
      <c r="Q5" s="516"/>
      <c r="R5" s="516"/>
      <c r="S5" s="516"/>
    </row>
    <row r="6" spans="1:25" ht="18" customHeight="1">
      <c r="A6" s="2"/>
      <c r="B6" s="2"/>
      <c r="C6" s="2"/>
      <c r="D6" s="2"/>
      <c r="E6" s="2"/>
      <c r="F6" s="2"/>
      <c r="G6" s="19"/>
      <c r="H6" s="48"/>
      <c r="I6" s="19"/>
      <c r="J6" s="517" t="s">
        <v>54</v>
      </c>
      <c r="K6" s="517"/>
      <c r="L6" s="517"/>
      <c r="M6" s="495"/>
      <c r="N6" s="495"/>
      <c r="O6" s="495"/>
      <c r="P6" s="495"/>
      <c r="Q6" s="495"/>
      <c r="R6" s="495"/>
      <c r="S6" s="495"/>
    </row>
    <row r="7" spans="1:25" ht="18" customHeight="1">
      <c r="A7" s="2"/>
      <c r="B7" s="2"/>
      <c r="C7" s="2"/>
      <c r="D7" s="2"/>
      <c r="E7" s="2"/>
      <c r="F7" s="2"/>
      <c r="G7" s="19"/>
      <c r="H7" s="48"/>
      <c r="I7" s="19"/>
      <c r="J7" s="494" t="s">
        <v>55</v>
      </c>
      <c r="K7" s="494"/>
      <c r="L7" s="494"/>
      <c r="M7" s="495"/>
      <c r="N7" s="495"/>
      <c r="O7" s="495"/>
      <c r="P7" s="495"/>
      <c r="Q7" s="495"/>
      <c r="R7" s="495"/>
      <c r="S7" s="495"/>
    </row>
    <row r="8" spans="1:25" ht="18" customHeight="1">
      <c r="A8" s="496" t="s">
        <v>50</v>
      </c>
      <c r="B8" s="496"/>
      <c r="C8" s="496"/>
      <c r="D8" s="496"/>
      <c r="E8" s="496"/>
      <c r="F8" s="496"/>
      <c r="G8" s="496"/>
      <c r="H8" s="496"/>
      <c r="I8" s="496"/>
      <c r="J8" s="496"/>
      <c r="K8" s="496"/>
      <c r="L8" s="496"/>
      <c r="M8" s="496"/>
      <c r="N8" s="496"/>
      <c r="O8" s="496"/>
      <c r="P8" s="496"/>
      <c r="Q8" s="496"/>
      <c r="R8" s="496"/>
      <c r="S8" s="496"/>
    </row>
    <row r="9" spans="1:25" ht="39.75" customHeight="1">
      <c r="A9" s="4"/>
      <c r="B9" s="4"/>
      <c r="C9" s="110" t="s">
        <v>132</v>
      </c>
      <c r="D9" s="497"/>
      <c r="E9" s="498"/>
      <c r="F9" s="9" t="s">
        <v>20</v>
      </c>
      <c r="G9" s="9"/>
      <c r="H9" s="9"/>
      <c r="I9" s="9"/>
      <c r="J9" s="9"/>
      <c r="K9" s="9"/>
      <c r="L9" s="9"/>
      <c r="M9" s="9"/>
      <c r="N9" s="9"/>
      <c r="O9" s="9"/>
      <c r="P9" s="9"/>
      <c r="Q9" s="9"/>
      <c r="R9" s="9"/>
      <c r="S9" s="9"/>
    </row>
    <row r="10" spans="1:25" ht="26.25" customHeight="1">
      <c r="A10" s="499" t="s">
        <v>0</v>
      </c>
      <c r="B10" s="499"/>
      <c r="C10" s="499"/>
      <c r="D10" s="499"/>
      <c r="E10" s="499"/>
      <c r="F10" s="500"/>
      <c r="G10" s="500"/>
      <c r="H10" s="500"/>
      <c r="I10" s="500"/>
      <c r="J10" s="500"/>
      <c r="K10" s="500"/>
      <c r="L10" s="500"/>
      <c r="M10" s="500"/>
      <c r="N10" s="500"/>
      <c r="O10" s="500"/>
      <c r="P10" s="500"/>
      <c r="Q10" s="500"/>
      <c r="R10" s="500"/>
      <c r="S10" s="500"/>
    </row>
    <row r="11" spans="1:25" ht="13.5" customHeight="1">
      <c r="C11" s="501" t="s">
        <v>56</v>
      </c>
      <c r="D11" s="502"/>
      <c r="E11" s="502"/>
      <c r="F11" s="503"/>
      <c r="G11" s="507" t="s">
        <v>128</v>
      </c>
      <c r="H11" s="508"/>
      <c r="I11" s="42"/>
      <c r="J11" s="41"/>
      <c r="K11" s="41"/>
      <c r="L11" s="41"/>
      <c r="M11" s="41"/>
      <c r="N11" s="40"/>
      <c r="O11" s="40"/>
      <c r="P11" s="37"/>
      <c r="Q11" s="37"/>
      <c r="R11" s="33"/>
      <c r="S11" s="11"/>
      <c r="U11" s="311"/>
      <c r="V11" s="311"/>
      <c r="W11" s="311"/>
      <c r="X11" s="311"/>
      <c r="Y11" s="311"/>
    </row>
    <row r="12" spans="1:25" ht="33.75" customHeight="1">
      <c r="C12" s="504"/>
      <c r="D12" s="505"/>
      <c r="E12" s="505"/>
      <c r="F12" s="506"/>
      <c r="G12" s="509"/>
      <c r="H12" s="510"/>
      <c r="I12" s="42"/>
      <c r="J12" s="41"/>
      <c r="K12" s="41"/>
      <c r="L12" s="41"/>
      <c r="M12" s="41"/>
      <c r="N12" s="40"/>
      <c r="O12" s="40"/>
      <c r="P12" s="37"/>
      <c r="Q12" s="37"/>
      <c r="R12" s="11"/>
      <c r="S12" s="11"/>
      <c r="U12" s="311"/>
      <c r="V12" s="311"/>
      <c r="W12" s="311"/>
      <c r="X12" s="311"/>
      <c r="Y12" s="311"/>
    </row>
    <row r="13" spans="1:25" ht="35.25" customHeight="1">
      <c r="C13" s="518"/>
      <c r="D13" s="519"/>
      <c r="E13" s="520"/>
      <c r="F13" s="13" t="s">
        <v>14</v>
      </c>
      <c r="G13" s="107">
        <f>COUNTA(G17:G66)</f>
        <v>0</v>
      </c>
      <c r="H13" s="14" t="s">
        <v>14</v>
      </c>
      <c r="I13" s="36"/>
      <c r="J13" s="36"/>
      <c r="K13" s="36"/>
      <c r="L13" s="36"/>
      <c r="M13" s="36"/>
      <c r="N13" s="36"/>
      <c r="O13" s="35"/>
      <c r="P13" s="38"/>
      <c r="Q13" s="35"/>
      <c r="R13" s="35"/>
      <c r="S13" s="35"/>
      <c r="T13" s="12"/>
      <c r="U13" s="311"/>
      <c r="V13" s="311"/>
      <c r="W13" s="311"/>
      <c r="X13" s="311"/>
      <c r="Y13" s="311"/>
    </row>
    <row r="15" spans="1:25" s="46" customFormat="1" ht="18.600000000000001" customHeight="1">
      <c r="A15" s="44"/>
      <c r="B15" s="521" t="s">
        <v>133</v>
      </c>
      <c r="C15" s="521"/>
      <c r="D15" s="521"/>
      <c r="E15" s="521"/>
      <c r="F15" s="521"/>
      <c r="G15" s="521"/>
      <c r="H15" s="521"/>
      <c r="I15" s="521"/>
      <c r="J15" s="521"/>
      <c r="K15" s="521"/>
      <c r="L15" s="521"/>
      <c r="M15" s="521"/>
      <c r="N15" s="521"/>
      <c r="O15" s="521"/>
      <c r="P15" s="521"/>
      <c r="Q15" s="521"/>
      <c r="R15" s="521"/>
      <c r="S15" s="45"/>
    </row>
    <row r="16" spans="1:25" ht="47.45" customHeight="1">
      <c r="B16" s="109" t="s">
        <v>60</v>
      </c>
      <c r="C16" s="312" t="s">
        <v>61</v>
      </c>
      <c r="D16" s="312" t="s">
        <v>44</v>
      </c>
      <c r="E16" s="488" t="s">
        <v>52</v>
      </c>
      <c r="F16" s="489"/>
      <c r="G16" s="108" t="s">
        <v>7</v>
      </c>
      <c r="H16" s="490" t="s">
        <v>51</v>
      </c>
      <c r="I16" s="491"/>
      <c r="J16" s="491"/>
      <c r="K16" s="491"/>
      <c r="L16" s="491"/>
      <c r="M16" s="491"/>
      <c r="N16" s="492"/>
      <c r="O16" s="493" t="s">
        <v>103</v>
      </c>
      <c r="P16" s="493"/>
      <c r="Q16" s="493"/>
      <c r="R16" s="493"/>
      <c r="S16" s="493"/>
    </row>
    <row r="17" spans="1:19" ht="27" customHeight="1">
      <c r="A17" s="32"/>
      <c r="B17" s="10">
        <v>1</v>
      </c>
      <c r="C17" s="49"/>
      <c r="D17" s="15" t="s">
        <v>44</v>
      </c>
      <c r="E17" s="481"/>
      <c r="F17" s="482"/>
      <c r="G17" s="131"/>
      <c r="H17" s="102" t="s">
        <v>58</v>
      </c>
      <c r="I17" s="43"/>
      <c r="J17" s="103" t="s">
        <v>57</v>
      </c>
      <c r="K17" s="43"/>
      <c r="L17" s="103" t="s">
        <v>13</v>
      </c>
      <c r="M17" s="43"/>
      <c r="N17" s="104" t="s">
        <v>59</v>
      </c>
      <c r="O17" s="487"/>
      <c r="P17" s="487"/>
      <c r="Q17" s="487"/>
      <c r="R17" s="487"/>
      <c r="S17" s="487"/>
    </row>
    <row r="18" spans="1:19" ht="27" customHeight="1">
      <c r="A18" s="32"/>
      <c r="B18" s="10">
        <v>2</v>
      </c>
      <c r="C18" s="49"/>
      <c r="D18" s="15" t="s">
        <v>44</v>
      </c>
      <c r="E18" s="486"/>
      <c r="F18" s="486"/>
      <c r="G18" s="131"/>
      <c r="H18" s="102" t="s">
        <v>58</v>
      </c>
      <c r="I18" s="43"/>
      <c r="J18" s="103" t="s">
        <v>57</v>
      </c>
      <c r="K18" s="43"/>
      <c r="L18" s="103" t="s">
        <v>13</v>
      </c>
      <c r="M18" s="43"/>
      <c r="N18" s="104" t="s">
        <v>59</v>
      </c>
      <c r="O18" s="487"/>
      <c r="P18" s="487"/>
      <c r="Q18" s="487"/>
      <c r="R18" s="487"/>
      <c r="S18" s="487"/>
    </row>
    <row r="19" spans="1:19" ht="27" customHeight="1">
      <c r="A19" s="32"/>
      <c r="B19" s="10">
        <v>3</v>
      </c>
      <c r="C19" s="49"/>
      <c r="D19" s="15" t="s">
        <v>44</v>
      </c>
      <c r="E19" s="486"/>
      <c r="F19" s="486"/>
      <c r="G19" s="131"/>
      <c r="H19" s="102" t="s">
        <v>58</v>
      </c>
      <c r="I19" s="43"/>
      <c r="J19" s="103" t="s">
        <v>57</v>
      </c>
      <c r="K19" s="43"/>
      <c r="L19" s="103" t="s">
        <v>13</v>
      </c>
      <c r="M19" s="43"/>
      <c r="N19" s="104" t="s">
        <v>59</v>
      </c>
      <c r="O19" s="487"/>
      <c r="P19" s="487"/>
      <c r="Q19" s="487"/>
      <c r="R19" s="487"/>
      <c r="S19" s="487"/>
    </row>
    <row r="20" spans="1:19" ht="27" customHeight="1">
      <c r="A20" s="32"/>
      <c r="B20" s="10">
        <v>4</v>
      </c>
      <c r="C20" s="49"/>
      <c r="D20" s="15" t="s">
        <v>44</v>
      </c>
      <c r="E20" s="486"/>
      <c r="F20" s="486"/>
      <c r="G20" s="131"/>
      <c r="H20" s="102" t="s">
        <v>58</v>
      </c>
      <c r="I20" s="43"/>
      <c r="J20" s="103" t="s">
        <v>57</v>
      </c>
      <c r="K20" s="43"/>
      <c r="L20" s="103" t="s">
        <v>13</v>
      </c>
      <c r="M20" s="43"/>
      <c r="N20" s="104" t="s">
        <v>59</v>
      </c>
      <c r="O20" s="487"/>
      <c r="P20" s="487"/>
      <c r="Q20" s="487"/>
      <c r="R20" s="487"/>
      <c r="S20" s="487"/>
    </row>
    <row r="21" spans="1:19" ht="27" customHeight="1">
      <c r="A21" s="32"/>
      <c r="B21" s="10">
        <v>5</v>
      </c>
      <c r="C21" s="49"/>
      <c r="D21" s="15" t="s">
        <v>44</v>
      </c>
      <c r="E21" s="486"/>
      <c r="F21" s="486"/>
      <c r="G21" s="131"/>
      <c r="H21" s="102" t="s">
        <v>58</v>
      </c>
      <c r="I21" s="43"/>
      <c r="J21" s="103" t="s">
        <v>57</v>
      </c>
      <c r="K21" s="43"/>
      <c r="L21" s="103" t="s">
        <v>13</v>
      </c>
      <c r="M21" s="43"/>
      <c r="N21" s="104" t="s">
        <v>59</v>
      </c>
      <c r="O21" s="487"/>
      <c r="P21" s="487"/>
      <c r="Q21" s="487"/>
      <c r="R21" s="487"/>
      <c r="S21" s="487"/>
    </row>
    <row r="22" spans="1:19" ht="27" customHeight="1">
      <c r="A22" s="32"/>
      <c r="B22" s="10">
        <v>6</v>
      </c>
      <c r="C22" s="49"/>
      <c r="D22" s="15" t="s">
        <v>44</v>
      </c>
      <c r="E22" s="486"/>
      <c r="F22" s="486"/>
      <c r="G22" s="131"/>
      <c r="H22" s="102" t="s">
        <v>58</v>
      </c>
      <c r="I22" s="43"/>
      <c r="J22" s="103" t="s">
        <v>57</v>
      </c>
      <c r="K22" s="43"/>
      <c r="L22" s="103" t="s">
        <v>13</v>
      </c>
      <c r="M22" s="43"/>
      <c r="N22" s="104" t="s">
        <v>59</v>
      </c>
      <c r="O22" s="487"/>
      <c r="P22" s="487"/>
      <c r="Q22" s="487"/>
      <c r="R22" s="487"/>
      <c r="S22" s="487"/>
    </row>
    <row r="23" spans="1:19" ht="27" customHeight="1">
      <c r="A23" s="32"/>
      <c r="B23" s="10">
        <v>7</v>
      </c>
      <c r="C23" s="49"/>
      <c r="D23" s="15" t="s">
        <v>44</v>
      </c>
      <c r="E23" s="486"/>
      <c r="F23" s="486"/>
      <c r="G23" s="131"/>
      <c r="H23" s="102" t="s">
        <v>58</v>
      </c>
      <c r="I23" s="43"/>
      <c r="J23" s="103" t="s">
        <v>57</v>
      </c>
      <c r="K23" s="43"/>
      <c r="L23" s="103" t="s">
        <v>13</v>
      </c>
      <c r="M23" s="43"/>
      <c r="N23" s="104" t="s">
        <v>59</v>
      </c>
      <c r="O23" s="487"/>
      <c r="P23" s="487"/>
      <c r="Q23" s="487"/>
      <c r="R23" s="487"/>
      <c r="S23" s="487"/>
    </row>
    <row r="24" spans="1:19" ht="27" customHeight="1">
      <c r="A24" s="32"/>
      <c r="B24" s="10">
        <v>8</v>
      </c>
      <c r="C24" s="49"/>
      <c r="D24" s="15" t="s">
        <v>44</v>
      </c>
      <c r="E24" s="486"/>
      <c r="F24" s="486"/>
      <c r="G24" s="131"/>
      <c r="H24" s="102" t="s">
        <v>58</v>
      </c>
      <c r="I24" s="43"/>
      <c r="J24" s="103" t="s">
        <v>57</v>
      </c>
      <c r="K24" s="43"/>
      <c r="L24" s="103" t="s">
        <v>13</v>
      </c>
      <c r="M24" s="43"/>
      <c r="N24" s="104" t="s">
        <v>59</v>
      </c>
      <c r="O24" s="487"/>
      <c r="P24" s="487"/>
      <c r="Q24" s="487"/>
      <c r="R24" s="487"/>
      <c r="S24" s="487"/>
    </row>
    <row r="25" spans="1:19" ht="27" customHeight="1">
      <c r="A25" s="32"/>
      <c r="B25" s="10">
        <v>9</v>
      </c>
      <c r="C25" s="49"/>
      <c r="D25" s="15" t="s">
        <v>44</v>
      </c>
      <c r="E25" s="486"/>
      <c r="F25" s="486"/>
      <c r="G25" s="131"/>
      <c r="H25" s="102" t="s">
        <v>58</v>
      </c>
      <c r="I25" s="43"/>
      <c r="J25" s="103" t="s">
        <v>57</v>
      </c>
      <c r="K25" s="43"/>
      <c r="L25" s="103" t="s">
        <v>13</v>
      </c>
      <c r="M25" s="43"/>
      <c r="N25" s="104" t="s">
        <v>59</v>
      </c>
      <c r="O25" s="487"/>
      <c r="P25" s="487"/>
      <c r="Q25" s="487"/>
      <c r="R25" s="487"/>
      <c r="S25" s="487"/>
    </row>
    <row r="26" spans="1:19" ht="27" customHeight="1">
      <c r="A26" s="32"/>
      <c r="B26" s="10">
        <v>10</v>
      </c>
      <c r="C26" s="49"/>
      <c r="D26" s="15" t="s">
        <v>44</v>
      </c>
      <c r="E26" s="486"/>
      <c r="F26" s="486"/>
      <c r="G26" s="131"/>
      <c r="H26" s="102" t="s">
        <v>58</v>
      </c>
      <c r="I26" s="43"/>
      <c r="J26" s="103" t="s">
        <v>57</v>
      </c>
      <c r="K26" s="43"/>
      <c r="L26" s="103" t="s">
        <v>13</v>
      </c>
      <c r="M26" s="43"/>
      <c r="N26" s="104" t="s">
        <v>59</v>
      </c>
      <c r="O26" s="487"/>
      <c r="P26" s="487"/>
      <c r="Q26" s="487"/>
      <c r="R26" s="487"/>
      <c r="S26" s="487"/>
    </row>
    <row r="27" spans="1:19" s="46" customFormat="1" ht="27" customHeight="1">
      <c r="A27" s="44"/>
      <c r="B27" s="10">
        <v>11</v>
      </c>
      <c r="C27" s="49"/>
      <c r="D27" s="15" t="s">
        <v>44</v>
      </c>
      <c r="E27" s="486"/>
      <c r="F27" s="486"/>
      <c r="G27" s="131"/>
      <c r="H27" s="102" t="s">
        <v>58</v>
      </c>
      <c r="I27" s="43"/>
      <c r="J27" s="103" t="s">
        <v>57</v>
      </c>
      <c r="K27" s="43"/>
      <c r="L27" s="103" t="s">
        <v>13</v>
      </c>
      <c r="M27" s="43"/>
      <c r="N27" s="104" t="s">
        <v>59</v>
      </c>
      <c r="O27" s="487"/>
      <c r="P27" s="487"/>
      <c r="Q27" s="487"/>
      <c r="R27" s="487"/>
      <c r="S27" s="487"/>
    </row>
    <row r="28" spans="1:19" s="46" customFormat="1" ht="27" customHeight="1">
      <c r="A28" s="44"/>
      <c r="B28" s="10">
        <v>12</v>
      </c>
      <c r="C28" s="49"/>
      <c r="D28" s="15" t="s">
        <v>44</v>
      </c>
      <c r="E28" s="486"/>
      <c r="F28" s="486"/>
      <c r="G28" s="131"/>
      <c r="H28" s="102" t="s">
        <v>58</v>
      </c>
      <c r="I28" s="43"/>
      <c r="J28" s="103" t="s">
        <v>57</v>
      </c>
      <c r="K28" s="43"/>
      <c r="L28" s="103" t="s">
        <v>13</v>
      </c>
      <c r="M28" s="43"/>
      <c r="N28" s="104" t="s">
        <v>59</v>
      </c>
      <c r="O28" s="487"/>
      <c r="P28" s="487"/>
      <c r="Q28" s="487"/>
      <c r="R28" s="487"/>
      <c r="S28" s="487"/>
    </row>
    <row r="29" spans="1:19" ht="27" customHeight="1">
      <c r="B29" s="10">
        <v>13</v>
      </c>
      <c r="C29" s="49"/>
      <c r="D29" s="15" t="s">
        <v>44</v>
      </c>
      <c r="E29" s="486"/>
      <c r="F29" s="486"/>
      <c r="G29" s="131"/>
      <c r="H29" s="102" t="s">
        <v>58</v>
      </c>
      <c r="I29" s="43"/>
      <c r="J29" s="103" t="s">
        <v>57</v>
      </c>
      <c r="K29" s="43"/>
      <c r="L29" s="103" t="s">
        <v>13</v>
      </c>
      <c r="M29" s="43"/>
      <c r="N29" s="104" t="s">
        <v>59</v>
      </c>
      <c r="O29" s="487"/>
      <c r="P29" s="487"/>
      <c r="Q29" s="487"/>
      <c r="R29" s="487"/>
      <c r="S29" s="487"/>
    </row>
    <row r="30" spans="1:19" ht="27" customHeight="1">
      <c r="B30" s="10">
        <v>14</v>
      </c>
      <c r="C30" s="49"/>
      <c r="D30" s="15" t="s">
        <v>44</v>
      </c>
      <c r="E30" s="486"/>
      <c r="F30" s="486"/>
      <c r="G30" s="131"/>
      <c r="H30" s="102" t="s">
        <v>58</v>
      </c>
      <c r="I30" s="43"/>
      <c r="J30" s="103" t="s">
        <v>57</v>
      </c>
      <c r="K30" s="43"/>
      <c r="L30" s="103" t="s">
        <v>13</v>
      </c>
      <c r="M30" s="43"/>
      <c r="N30" s="104" t="s">
        <v>59</v>
      </c>
      <c r="O30" s="487"/>
      <c r="P30" s="487"/>
      <c r="Q30" s="487"/>
      <c r="R30" s="487"/>
      <c r="S30" s="487"/>
    </row>
    <row r="31" spans="1:19" ht="27" customHeight="1">
      <c r="B31" s="10">
        <v>15</v>
      </c>
      <c r="C31" s="49"/>
      <c r="D31" s="15" t="s">
        <v>44</v>
      </c>
      <c r="E31" s="481"/>
      <c r="F31" s="482"/>
      <c r="G31" s="131"/>
      <c r="H31" s="102" t="s">
        <v>58</v>
      </c>
      <c r="I31" s="43"/>
      <c r="J31" s="103" t="s">
        <v>57</v>
      </c>
      <c r="K31" s="43"/>
      <c r="L31" s="103" t="s">
        <v>13</v>
      </c>
      <c r="M31" s="43"/>
      <c r="N31" s="104" t="s">
        <v>59</v>
      </c>
      <c r="O31" s="483"/>
      <c r="P31" s="484"/>
      <c r="Q31" s="484"/>
      <c r="R31" s="484"/>
      <c r="S31" s="485"/>
    </row>
    <row r="32" spans="1:19" ht="27" customHeight="1">
      <c r="B32" s="10">
        <v>16</v>
      </c>
      <c r="C32" s="49"/>
      <c r="D32" s="15" t="s">
        <v>44</v>
      </c>
      <c r="E32" s="481"/>
      <c r="F32" s="482"/>
      <c r="G32" s="131"/>
      <c r="H32" s="102" t="s">
        <v>58</v>
      </c>
      <c r="I32" s="43"/>
      <c r="J32" s="103" t="s">
        <v>57</v>
      </c>
      <c r="K32" s="43"/>
      <c r="L32" s="103" t="s">
        <v>13</v>
      </c>
      <c r="M32" s="43"/>
      <c r="N32" s="104" t="s">
        <v>59</v>
      </c>
      <c r="O32" s="483"/>
      <c r="P32" s="484"/>
      <c r="Q32" s="484"/>
      <c r="R32" s="484"/>
      <c r="S32" s="485"/>
    </row>
    <row r="33" spans="2:19" customFormat="1" ht="27" customHeight="1">
      <c r="B33" s="10">
        <v>17</v>
      </c>
      <c r="C33" s="49"/>
      <c r="D33" s="15" t="s">
        <v>44</v>
      </c>
      <c r="E33" s="481"/>
      <c r="F33" s="482"/>
      <c r="G33" s="131"/>
      <c r="H33" s="102" t="s">
        <v>58</v>
      </c>
      <c r="I33" s="43"/>
      <c r="J33" s="103" t="s">
        <v>57</v>
      </c>
      <c r="K33" s="43"/>
      <c r="L33" s="103" t="s">
        <v>13</v>
      </c>
      <c r="M33" s="43"/>
      <c r="N33" s="104" t="s">
        <v>59</v>
      </c>
      <c r="O33" s="483"/>
      <c r="P33" s="484"/>
      <c r="Q33" s="484"/>
      <c r="R33" s="484"/>
      <c r="S33" s="485"/>
    </row>
    <row r="34" spans="2:19" customFormat="1" ht="27" customHeight="1">
      <c r="B34" s="10">
        <v>18</v>
      </c>
      <c r="C34" s="49"/>
      <c r="D34" s="15" t="s">
        <v>44</v>
      </c>
      <c r="E34" s="481"/>
      <c r="F34" s="482"/>
      <c r="G34" s="131"/>
      <c r="H34" s="102" t="s">
        <v>58</v>
      </c>
      <c r="I34" s="43"/>
      <c r="J34" s="103" t="s">
        <v>57</v>
      </c>
      <c r="K34" s="43"/>
      <c r="L34" s="103" t="s">
        <v>13</v>
      </c>
      <c r="M34" s="43"/>
      <c r="N34" s="104" t="s">
        <v>59</v>
      </c>
      <c r="O34" s="483"/>
      <c r="P34" s="484"/>
      <c r="Q34" s="484"/>
      <c r="R34" s="484"/>
      <c r="S34" s="485"/>
    </row>
    <row r="35" spans="2:19" customFormat="1" ht="27" customHeight="1">
      <c r="B35" s="10">
        <v>19</v>
      </c>
      <c r="C35" s="49"/>
      <c r="D35" s="15" t="s">
        <v>44</v>
      </c>
      <c r="E35" s="481"/>
      <c r="F35" s="482"/>
      <c r="G35" s="131"/>
      <c r="H35" s="102" t="s">
        <v>58</v>
      </c>
      <c r="I35" s="43"/>
      <c r="J35" s="103" t="s">
        <v>57</v>
      </c>
      <c r="K35" s="43"/>
      <c r="L35" s="103" t="s">
        <v>13</v>
      </c>
      <c r="M35" s="43"/>
      <c r="N35" s="104" t="s">
        <v>59</v>
      </c>
      <c r="O35" s="483"/>
      <c r="P35" s="484"/>
      <c r="Q35" s="484"/>
      <c r="R35" s="484"/>
      <c r="S35" s="485"/>
    </row>
    <row r="36" spans="2:19" customFormat="1" ht="27" customHeight="1">
      <c r="B36" s="10">
        <v>20</v>
      </c>
      <c r="C36" s="49"/>
      <c r="D36" s="15" t="s">
        <v>44</v>
      </c>
      <c r="E36" s="481"/>
      <c r="F36" s="482"/>
      <c r="G36" s="131"/>
      <c r="H36" s="102" t="s">
        <v>58</v>
      </c>
      <c r="I36" s="43"/>
      <c r="J36" s="103" t="s">
        <v>57</v>
      </c>
      <c r="K36" s="43"/>
      <c r="L36" s="103" t="s">
        <v>13</v>
      </c>
      <c r="M36" s="43"/>
      <c r="N36" s="104" t="s">
        <v>59</v>
      </c>
      <c r="O36" s="483"/>
      <c r="P36" s="484"/>
      <c r="Q36" s="484"/>
      <c r="R36" s="484"/>
      <c r="S36" s="485"/>
    </row>
    <row r="37" spans="2:19" customFormat="1" ht="27" customHeight="1">
      <c r="B37" s="10">
        <v>21</v>
      </c>
      <c r="C37" s="49"/>
      <c r="D37" s="15" t="s">
        <v>44</v>
      </c>
      <c r="E37" s="481"/>
      <c r="F37" s="482"/>
      <c r="G37" s="131"/>
      <c r="H37" s="102" t="s">
        <v>58</v>
      </c>
      <c r="I37" s="43"/>
      <c r="J37" s="103" t="s">
        <v>57</v>
      </c>
      <c r="K37" s="43"/>
      <c r="L37" s="103" t="s">
        <v>13</v>
      </c>
      <c r="M37" s="43"/>
      <c r="N37" s="104" t="s">
        <v>59</v>
      </c>
      <c r="O37" s="483"/>
      <c r="P37" s="484"/>
      <c r="Q37" s="484"/>
      <c r="R37" s="484"/>
      <c r="S37" s="485"/>
    </row>
    <row r="38" spans="2:19" customFormat="1" ht="27" customHeight="1">
      <c r="B38" s="10">
        <v>22</v>
      </c>
      <c r="C38" s="49"/>
      <c r="D38" s="15" t="s">
        <v>44</v>
      </c>
      <c r="E38" s="481"/>
      <c r="F38" s="482"/>
      <c r="G38" s="131"/>
      <c r="H38" s="102" t="s">
        <v>58</v>
      </c>
      <c r="I38" s="43"/>
      <c r="J38" s="103" t="s">
        <v>57</v>
      </c>
      <c r="K38" s="43"/>
      <c r="L38" s="103" t="s">
        <v>13</v>
      </c>
      <c r="M38" s="43"/>
      <c r="N38" s="104" t="s">
        <v>59</v>
      </c>
      <c r="O38" s="483"/>
      <c r="P38" s="484"/>
      <c r="Q38" s="484"/>
      <c r="R38" s="484"/>
      <c r="S38" s="485"/>
    </row>
    <row r="39" spans="2:19" customFormat="1" ht="27" customHeight="1">
      <c r="B39" s="10">
        <v>23</v>
      </c>
      <c r="C39" s="49"/>
      <c r="D39" s="15" t="s">
        <v>44</v>
      </c>
      <c r="E39" s="481"/>
      <c r="F39" s="482"/>
      <c r="G39" s="131"/>
      <c r="H39" s="102" t="s">
        <v>58</v>
      </c>
      <c r="I39" s="43"/>
      <c r="J39" s="103" t="s">
        <v>57</v>
      </c>
      <c r="K39" s="43"/>
      <c r="L39" s="103" t="s">
        <v>13</v>
      </c>
      <c r="M39" s="43"/>
      <c r="N39" s="104" t="s">
        <v>59</v>
      </c>
      <c r="O39" s="483"/>
      <c r="P39" s="484"/>
      <c r="Q39" s="484"/>
      <c r="R39" s="484"/>
      <c r="S39" s="485"/>
    </row>
    <row r="40" spans="2:19" customFormat="1" ht="27" customHeight="1">
      <c r="B40" s="10">
        <v>24</v>
      </c>
      <c r="C40" s="49"/>
      <c r="D40" s="15" t="s">
        <v>44</v>
      </c>
      <c r="E40" s="481"/>
      <c r="F40" s="482"/>
      <c r="G40" s="131"/>
      <c r="H40" s="102" t="s">
        <v>58</v>
      </c>
      <c r="I40" s="43"/>
      <c r="J40" s="103" t="s">
        <v>57</v>
      </c>
      <c r="K40" s="43"/>
      <c r="L40" s="103" t="s">
        <v>13</v>
      </c>
      <c r="M40" s="43"/>
      <c r="N40" s="104" t="s">
        <v>59</v>
      </c>
      <c r="O40" s="483"/>
      <c r="P40" s="484"/>
      <c r="Q40" s="484"/>
      <c r="R40" s="484"/>
      <c r="S40" s="485"/>
    </row>
    <row r="41" spans="2:19" customFormat="1" ht="27" customHeight="1">
      <c r="B41" s="10">
        <v>25</v>
      </c>
      <c r="C41" s="49"/>
      <c r="D41" s="15" t="s">
        <v>44</v>
      </c>
      <c r="E41" s="481"/>
      <c r="F41" s="482"/>
      <c r="G41" s="131"/>
      <c r="H41" s="102" t="s">
        <v>58</v>
      </c>
      <c r="I41" s="43"/>
      <c r="J41" s="103" t="s">
        <v>57</v>
      </c>
      <c r="K41" s="43"/>
      <c r="L41" s="103" t="s">
        <v>13</v>
      </c>
      <c r="M41" s="43"/>
      <c r="N41" s="104" t="s">
        <v>59</v>
      </c>
      <c r="O41" s="483"/>
      <c r="P41" s="484"/>
      <c r="Q41" s="484"/>
      <c r="R41" s="484"/>
      <c r="S41" s="485"/>
    </row>
    <row r="42" spans="2:19" customFormat="1" ht="27" customHeight="1">
      <c r="B42" s="10">
        <v>26</v>
      </c>
      <c r="C42" s="49"/>
      <c r="D42" s="15" t="s">
        <v>44</v>
      </c>
      <c r="E42" s="481"/>
      <c r="F42" s="482"/>
      <c r="G42" s="131"/>
      <c r="H42" s="102" t="s">
        <v>58</v>
      </c>
      <c r="I42" s="43"/>
      <c r="J42" s="103" t="s">
        <v>57</v>
      </c>
      <c r="K42" s="43"/>
      <c r="L42" s="103" t="s">
        <v>13</v>
      </c>
      <c r="M42" s="43"/>
      <c r="N42" s="104" t="s">
        <v>59</v>
      </c>
      <c r="O42" s="483"/>
      <c r="P42" s="484"/>
      <c r="Q42" s="484"/>
      <c r="R42" s="484"/>
      <c r="S42" s="485"/>
    </row>
    <row r="43" spans="2:19" customFormat="1" ht="27" customHeight="1">
      <c r="B43" s="10">
        <v>27</v>
      </c>
      <c r="C43" s="49"/>
      <c r="D43" s="15" t="s">
        <v>44</v>
      </c>
      <c r="E43" s="481"/>
      <c r="F43" s="482"/>
      <c r="G43" s="131"/>
      <c r="H43" s="102" t="s">
        <v>58</v>
      </c>
      <c r="I43" s="43"/>
      <c r="J43" s="103" t="s">
        <v>57</v>
      </c>
      <c r="K43" s="43"/>
      <c r="L43" s="103" t="s">
        <v>13</v>
      </c>
      <c r="M43" s="43"/>
      <c r="N43" s="104" t="s">
        <v>59</v>
      </c>
      <c r="O43" s="483"/>
      <c r="P43" s="484"/>
      <c r="Q43" s="484"/>
      <c r="R43" s="484"/>
      <c r="S43" s="485"/>
    </row>
    <row r="44" spans="2:19" customFormat="1" ht="27" customHeight="1">
      <c r="B44" s="10">
        <v>28</v>
      </c>
      <c r="C44" s="49"/>
      <c r="D44" s="15" t="s">
        <v>44</v>
      </c>
      <c r="E44" s="481"/>
      <c r="F44" s="482"/>
      <c r="G44" s="131"/>
      <c r="H44" s="102" t="s">
        <v>58</v>
      </c>
      <c r="I44" s="43"/>
      <c r="J44" s="103" t="s">
        <v>57</v>
      </c>
      <c r="K44" s="43"/>
      <c r="L44" s="103" t="s">
        <v>13</v>
      </c>
      <c r="M44" s="43"/>
      <c r="N44" s="104" t="s">
        <v>59</v>
      </c>
      <c r="O44" s="483"/>
      <c r="P44" s="484"/>
      <c r="Q44" s="484"/>
      <c r="R44" s="484"/>
      <c r="S44" s="485"/>
    </row>
    <row r="45" spans="2:19" customFormat="1" ht="27" customHeight="1">
      <c r="B45" s="10">
        <v>29</v>
      </c>
      <c r="C45" s="49"/>
      <c r="D45" s="15" t="s">
        <v>44</v>
      </c>
      <c r="E45" s="481"/>
      <c r="F45" s="482"/>
      <c r="G45" s="131"/>
      <c r="H45" s="102" t="s">
        <v>58</v>
      </c>
      <c r="I45" s="43"/>
      <c r="J45" s="103" t="s">
        <v>57</v>
      </c>
      <c r="K45" s="43"/>
      <c r="L45" s="103" t="s">
        <v>13</v>
      </c>
      <c r="M45" s="43"/>
      <c r="N45" s="104" t="s">
        <v>59</v>
      </c>
      <c r="O45" s="483"/>
      <c r="P45" s="484"/>
      <c r="Q45" s="484"/>
      <c r="R45" s="484"/>
      <c r="S45" s="485"/>
    </row>
    <row r="46" spans="2:19" customFormat="1" ht="27" customHeight="1">
      <c r="B46" s="10">
        <v>30</v>
      </c>
      <c r="C46" s="49"/>
      <c r="D46" s="15" t="s">
        <v>44</v>
      </c>
      <c r="E46" s="481"/>
      <c r="F46" s="482"/>
      <c r="G46" s="131"/>
      <c r="H46" s="102" t="s">
        <v>58</v>
      </c>
      <c r="I46" s="43"/>
      <c r="J46" s="103" t="s">
        <v>57</v>
      </c>
      <c r="K46" s="43"/>
      <c r="L46" s="103" t="s">
        <v>13</v>
      </c>
      <c r="M46" s="43"/>
      <c r="N46" s="104" t="s">
        <v>59</v>
      </c>
      <c r="O46" s="483"/>
      <c r="P46" s="484"/>
      <c r="Q46" s="484"/>
      <c r="R46" s="484"/>
      <c r="S46" s="485"/>
    </row>
    <row r="47" spans="2:19" customFormat="1" ht="27" customHeight="1">
      <c r="B47" s="10">
        <v>31</v>
      </c>
      <c r="C47" s="49"/>
      <c r="D47" s="15" t="s">
        <v>44</v>
      </c>
      <c r="E47" s="481"/>
      <c r="F47" s="482"/>
      <c r="G47" s="131"/>
      <c r="H47" s="102" t="s">
        <v>58</v>
      </c>
      <c r="I47" s="43"/>
      <c r="J47" s="103" t="s">
        <v>57</v>
      </c>
      <c r="K47" s="43"/>
      <c r="L47" s="103" t="s">
        <v>13</v>
      </c>
      <c r="M47" s="43"/>
      <c r="N47" s="104" t="s">
        <v>59</v>
      </c>
      <c r="O47" s="483"/>
      <c r="P47" s="484"/>
      <c r="Q47" s="484"/>
      <c r="R47" s="484"/>
      <c r="S47" s="485"/>
    </row>
    <row r="48" spans="2:19" customFormat="1" ht="27" customHeight="1">
      <c r="B48" s="10">
        <v>32</v>
      </c>
      <c r="C48" s="49"/>
      <c r="D48" s="15" t="s">
        <v>44</v>
      </c>
      <c r="E48" s="481"/>
      <c r="F48" s="482"/>
      <c r="G48" s="131"/>
      <c r="H48" s="102" t="s">
        <v>58</v>
      </c>
      <c r="I48" s="43"/>
      <c r="J48" s="103" t="s">
        <v>57</v>
      </c>
      <c r="K48" s="43"/>
      <c r="L48" s="103" t="s">
        <v>13</v>
      </c>
      <c r="M48" s="43"/>
      <c r="N48" s="104" t="s">
        <v>59</v>
      </c>
      <c r="O48" s="483"/>
      <c r="P48" s="484"/>
      <c r="Q48" s="484"/>
      <c r="R48" s="484"/>
      <c r="S48" s="485"/>
    </row>
    <row r="49" spans="2:19" customFormat="1" ht="27" customHeight="1">
      <c r="B49" s="10">
        <v>33</v>
      </c>
      <c r="C49" s="49"/>
      <c r="D49" s="15" t="s">
        <v>44</v>
      </c>
      <c r="E49" s="481"/>
      <c r="F49" s="482"/>
      <c r="G49" s="131"/>
      <c r="H49" s="102" t="s">
        <v>58</v>
      </c>
      <c r="I49" s="43"/>
      <c r="J49" s="103" t="s">
        <v>57</v>
      </c>
      <c r="K49" s="43"/>
      <c r="L49" s="103" t="s">
        <v>13</v>
      </c>
      <c r="M49" s="43"/>
      <c r="N49" s="104" t="s">
        <v>59</v>
      </c>
      <c r="O49" s="483"/>
      <c r="P49" s="484"/>
      <c r="Q49" s="484"/>
      <c r="R49" s="484"/>
      <c r="S49" s="485"/>
    </row>
    <row r="50" spans="2:19" customFormat="1" ht="27" customHeight="1">
      <c r="B50" s="10">
        <v>34</v>
      </c>
      <c r="C50" s="49"/>
      <c r="D50" s="15" t="s">
        <v>44</v>
      </c>
      <c r="E50" s="481"/>
      <c r="F50" s="482"/>
      <c r="G50" s="131"/>
      <c r="H50" s="102" t="s">
        <v>58</v>
      </c>
      <c r="I50" s="43"/>
      <c r="J50" s="103" t="s">
        <v>57</v>
      </c>
      <c r="K50" s="43"/>
      <c r="L50" s="103" t="s">
        <v>13</v>
      </c>
      <c r="M50" s="43"/>
      <c r="N50" s="104" t="s">
        <v>59</v>
      </c>
      <c r="O50" s="483"/>
      <c r="P50" s="484"/>
      <c r="Q50" s="484"/>
      <c r="R50" s="484"/>
      <c r="S50" s="485"/>
    </row>
    <row r="51" spans="2:19" customFormat="1" ht="27" customHeight="1">
      <c r="B51" s="10">
        <v>35</v>
      </c>
      <c r="C51" s="49"/>
      <c r="D51" s="15" t="s">
        <v>44</v>
      </c>
      <c r="E51" s="481"/>
      <c r="F51" s="482"/>
      <c r="G51" s="131"/>
      <c r="H51" s="102" t="s">
        <v>58</v>
      </c>
      <c r="I51" s="43"/>
      <c r="J51" s="103" t="s">
        <v>57</v>
      </c>
      <c r="K51" s="43"/>
      <c r="L51" s="103" t="s">
        <v>13</v>
      </c>
      <c r="M51" s="43"/>
      <c r="N51" s="104" t="s">
        <v>59</v>
      </c>
      <c r="O51" s="483"/>
      <c r="P51" s="484"/>
      <c r="Q51" s="484"/>
      <c r="R51" s="484"/>
      <c r="S51" s="485"/>
    </row>
    <row r="52" spans="2:19" customFormat="1" ht="27" customHeight="1">
      <c r="B52" s="10">
        <v>36</v>
      </c>
      <c r="C52" s="49"/>
      <c r="D52" s="15" t="s">
        <v>44</v>
      </c>
      <c r="E52" s="481"/>
      <c r="F52" s="482"/>
      <c r="G52" s="131"/>
      <c r="H52" s="102" t="s">
        <v>58</v>
      </c>
      <c r="I52" s="43"/>
      <c r="J52" s="103" t="s">
        <v>57</v>
      </c>
      <c r="K52" s="43"/>
      <c r="L52" s="103" t="s">
        <v>13</v>
      </c>
      <c r="M52" s="43"/>
      <c r="N52" s="104" t="s">
        <v>59</v>
      </c>
      <c r="O52" s="483"/>
      <c r="P52" s="484"/>
      <c r="Q52" s="484"/>
      <c r="R52" s="484"/>
      <c r="S52" s="485"/>
    </row>
    <row r="53" spans="2:19" customFormat="1" ht="27" customHeight="1">
      <c r="B53" s="10">
        <v>37</v>
      </c>
      <c r="C53" s="49"/>
      <c r="D53" s="15" t="s">
        <v>44</v>
      </c>
      <c r="E53" s="481"/>
      <c r="F53" s="482"/>
      <c r="G53" s="131"/>
      <c r="H53" s="102" t="s">
        <v>58</v>
      </c>
      <c r="I53" s="43"/>
      <c r="J53" s="103" t="s">
        <v>57</v>
      </c>
      <c r="K53" s="43"/>
      <c r="L53" s="103" t="s">
        <v>13</v>
      </c>
      <c r="M53" s="43"/>
      <c r="N53" s="104" t="s">
        <v>59</v>
      </c>
      <c r="O53" s="483"/>
      <c r="P53" s="484"/>
      <c r="Q53" s="484"/>
      <c r="R53" s="484"/>
      <c r="S53" s="485"/>
    </row>
    <row r="54" spans="2:19" customFormat="1" ht="27" customHeight="1">
      <c r="B54" s="10">
        <v>38</v>
      </c>
      <c r="C54" s="49"/>
      <c r="D54" s="15" t="s">
        <v>44</v>
      </c>
      <c r="E54" s="481"/>
      <c r="F54" s="482"/>
      <c r="G54" s="131"/>
      <c r="H54" s="102" t="s">
        <v>58</v>
      </c>
      <c r="I54" s="43"/>
      <c r="J54" s="103" t="s">
        <v>57</v>
      </c>
      <c r="K54" s="43"/>
      <c r="L54" s="103" t="s">
        <v>13</v>
      </c>
      <c r="M54" s="43"/>
      <c r="N54" s="104" t="s">
        <v>59</v>
      </c>
      <c r="O54" s="483"/>
      <c r="P54" s="484"/>
      <c r="Q54" s="484"/>
      <c r="R54" s="484"/>
      <c r="S54" s="485"/>
    </row>
    <row r="55" spans="2:19" customFormat="1" ht="27" customHeight="1">
      <c r="B55" s="10">
        <v>39</v>
      </c>
      <c r="C55" s="49"/>
      <c r="D55" s="15" t="s">
        <v>44</v>
      </c>
      <c r="E55" s="481"/>
      <c r="F55" s="482"/>
      <c r="G55" s="131"/>
      <c r="H55" s="102" t="s">
        <v>58</v>
      </c>
      <c r="I55" s="43"/>
      <c r="J55" s="103" t="s">
        <v>57</v>
      </c>
      <c r="K55" s="43"/>
      <c r="L55" s="103" t="s">
        <v>13</v>
      </c>
      <c r="M55" s="43"/>
      <c r="N55" s="104" t="s">
        <v>59</v>
      </c>
      <c r="O55" s="483"/>
      <c r="P55" s="484"/>
      <c r="Q55" s="484"/>
      <c r="R55" s="484"/>
      <c r="S55" s="485"/>
    </row>
    <row r="56" spans="2:19" customFormat="1" ht="27" customHeight="1">
      <c r="B56" s="10">
        <v>40</v>
      </c>
      <c r="C56" s="49"/>
      <c r="D56" s="15" t="s">
        <v>44</v>
      </c>
      <c r="E56" s="481"/>
      <c r="F56" s="482"/>
      <c r="G56" s="131"/>
      <c r="H56" s="102" t="s">
        <v>58</v>
      </c>
      <c r="I56" s="43"/>
      <c r="J56" s="103" t="s">
        <v>57</v>
      </c>
      <c r="K56" s="43"/>
      <c r="L56" s="103" t="s">
        <v>13</v>
      </c>
      <c r="M56" s="43"/>
      <c r="N56" s="104" t="s">
        <v>59</v>
      </c>
      <c r="O56" s="483"/>
      <c r="P56" s="484"/>
      <c r="Q56" s="484"/>
      <c r="R56" s="484"/>
      <c r="S56" s="485"/>
    </row>
    <row r="57" spans="2:19" customFormat="1" ht="27" customHeight="1">
      <c r="B57" s="10">
        <v>41</v>
      </c>
      <c r="C57" s="49"/>
      <c r="D57" s="15" t="s">
        <v>44</v>
      </c>
      <c r="E57" s="481"/>
      <c r="F57" s="482"/>
      <c r="G57" s="131"/>
      <c r="H57" s="102" t="s">
        <v>58</v>
      </c>
      <c r="I57" s="43"/>
      <c r="J57" s="103" t="s">
        <v>57</v>
      </c>
      <c r="K57" s="43"/>
      <c r="L57" s="103" t="s">
        <v>13</v>
      </c>
      <c r="M57" s="43"/>
      <c r="N57" s="104" t="s">
        <v>59</v>
      </c>
      <c r="O57" s="483"/>
      <c r="P57" s="484"/>
      <c r="Q57" s="484"/>
      <c r="R57" s="484"/>
      <c r="S57" s="485"/>
    </row>
    <row r="58" spans="2:19" customFormat="1" ht="27" customHeight="1">
      <c r="B58" s="10">
        <v>42</v>
      </c>
      <c r="C58" s="49"/>
      <c r="D58" s="15" t="s">
        <v>44</v>
      </c>
      <c r="E58" s="481"/>
      <c r="F58" s="482"/>
      <c r="G58" s="131"/>
      <c r="H58" s="102" t="s">
        <v>58</v>
      </c>
      <c r="I58" s="43"/>
      <c r="J58" s="103" t="s">
        <v>57</v>
      </c>
      <c r="K58" s="43"/>
      <c r="L58" s="103" t="s">
        <v>13</v>
      </c>
      <c r="M58" s="43"/>
      <c r="N58" s="104" t="s">
        <v>59</v>
      </c>
      <c r="O58" s="483"/>
      <c r="P58" s="484"/>
      <c r="Q58" s="484"/>
      <c r="R58" s="484"/>
      <c r="S58" s="485"/>
    </row>
    <row r="59" spans="2:19" customFormat="1" ht="27" customHeight="1">
      <c r="B59" s="10">
        <v>43</v>
      </c>
      <c r="C59" s="49"/>
      <c r="D59" s="15" t="s">
        <v>44</v>
      </c>
      <c r="E59" s="481"/>
      <c r="F59" s="482"/>
      <c r="G59" s="131"/>
      <c r="H59" s="102" t="s">
        <v>58</v>
      </c>
      <c r="I59" s="43"/>
      <c r="J59" s="103" t="s">
        <v>57</v>
      </c>
      <c r="K59" s="43"/>
      <c r="L59" s="103" t="s">
        <v>13</v>
      </c>
      <c r="M59" s="43"/>
      <c r="N59" s="104" t="s">
        <v>59</v>
      </c>
      <c r="O59" s="483"/>
      <c r="P59" s="484"/>
      <c r="Q59" s="484"/>
      <c r="R59" s="484"/>
      <c r="S59" s="485"/>
    </row>
    <row r="60" spans="2:19" customFormat="1" ht="27" customHeight="1">
      <c r="B60" s="10">
        <v>44</v>
      </c>
      <c r="C60" s="49"/>
      <c r="D60" s="15" t="s">
        <v>44</v>
      </c>
      <c r="E60" s="481"/>
      <c r="F60" s="482"/>
      <c r="G60" s="131"/>
      <c r="H60" s="102" t="s">
        <v>58</v>
      </c>
      <c r="I60" s="43"/>
      <c r="J60" s="103" t="s">
        <v>57</v>
      </c>
      <c r="K60" s="43"/>
      <c r="L60" s="103" t="s">
        <v>13</v>
      </c>
      <c r="M60" s="43"/>
      <c r="N60" s="104" t="s">
        <v>59</v>
      </c>
      <c r="O60" s="483"/>
      <c r="P60" s="484"/>
      <c r="Q60" s="484"/>
      <c r="R60" s="484"/>
      <c r="S60" s="485"/>
    </row>
    <row r="61" spans="2:19" customFormat="1" ht="27" customHeight="1">
      <c r="B61" s="10">
        <v>45</v>
      </c>
      <c r="C61" s="49"/>
      <c r="D61" s="15" t="s">
        <v>44</v>
      </c>
      <c r="E61" s="481"/>
      <c r="F61" s="482"/>
      <c r="G61" s="131"/>
      <c r="H61" s="102" t="s">
        <v>58</v>
      </c>
      <c r="I61" s="43"/>
      <c r="J61" s="103" t="s">
        <v>57</v>
      </c>
      <c r="K61" s="43"/>
      <c r="L61" s="103" t="s">
        <v>13</v>
      </c>
      <c r="M61" s="43"/>
      <c r="N61" s="104" t="s">
        <v>59</v>
      </c>
      <c r="O61" s="483"/>
      <c r="P61" s="484"/>
      <c r="Q61" s="484"/>
      <c r="R61" s="484"/>
      <c r="S61" s="485"/>
    </row>
    <row r="62" spans="2:19" customFormat="1" ht="27" customHeight="1">
      <c r="B62" s="10">
        <v>46</v>
      </c>
      <c r="C62" s="49"/>
      <c r="D62" s="15" t="s">
        <v>44</v>
      </c>
      <c r="E62" s="481"/>
      <c r="F62" s="482"/>
      <c r="G62" s="131"/>
      <c r="H62" s="102" t="s">
        <v>58</v>
      </c>
      <c r="I62" s="43"/>
      <c r="J62" s="103" t="s">
        <v>57</v>
      </c>
      <c r="K62" s="43"/>
      <c r="L62" s="103" t="s">
        <v>13</v>
      </c>
      <c r="M62" s="43"/>
      <c r="N62" s="104" t="s">
        <v>59</v>
      </c>
      <c r="O62" s="483"/>
      <c r="P62" s="484"/>
      <c r="Q62" s="484"/>
      <c r="R62" s="484"/>
      <c r="S62" s="485"/>
    </row>
    <row r="63" spans="2:19" customFormat="1" ht="27" customHeight="1">
      <c r="B63" s="10">
        <v>47</v>
      </c>
      <c r="C63" s="49"/>
      <c r="D63" s="15" t="s">
        <v>44</v>
      </c>
      <c r="E63" s="481"/>
      <c r="F63" s="482"/>
      <c r="G63" s="131"/>
      <c r="H63" s="102" t="s">
        <v>58</v>
      </c>
      <c r="I63" s="43"/>
      <c r="J63" s="103" t="s">
        <v>57</v>
      </c>
      <c r="K63" s="43"/>
      <c r="L63" s="103" t="s">
        <v>13</v>
      </c>
      <c r="M63" s="43"/>
      <c r="N63" s="104" t="s">
        <v>59</v>
      </c>
      <c r="O63" s="483"/>
      <c r="P63" s="484"/>
      <c r="Q63" s="484"/>
      <c r="R63" s="484"/>
      <c r="S63" s="485"/>
    </row>
    <row r="64" spans="2:19" customFormat="1" ht="27" customHeight="1">
      <c r="B64" s="10">
        <v>48</v>
      </c>
      <c r="C64" s="49"/>
      <c r="D64" s="15" t="s">
        <v>44</v>
      </c>
      <c r="E64" s="481"/>
      <c r="F64" s="482"/>
      <c r="G64" s="131"/>
      <c r="H64" s="102" t="s">
        <v>58</v>
      </c>
      <c r="I64" s="43"/>
      <c r="J64" s="103" t="s">
        <v>57</v>
      </c>
      <c r="K64" s="43"/>
      <c r="L64" s="103" t="s">
        <v>13</v>
      </c>
      <c r="M64" s="43"/>
      <c r="N64" s="104" t="s">
        <v>59</v>
      </c>
      <c r="O64" s="483"/>
      <c r="P64" s="484"/>
      <c r="Q64" s="484"/>
      <c r="R64" s="484"/>
      <c r="S64" s="485"/>
    </row>
    <row r="65" spans="2:19" customFormat="1" ht="27" customHeight="1">
      <c r="B65" s="10">
        <v>49</v>
      </c>
      <c r="C65" s="49"/>
      <c r="D65" s="15" t="s">
        <v>44</v>
      </c>
      <c r="E65" s="481"/>
      <c r="F65" s="482"/>
      <c r="G65" s="131"/>
      <c r="H65" s="102" t="s">
        <v>58</v>
      </c>
      <c r="I65" s="43"/>
      <c r="J65" s="103" t="s">
        <v>57</v>
      </c>
      <c r="K65" s="43"/>
      <c r="L65" s="103" t="s">
        <v>13</v>
      </c>
      <c r="M65" s="43"/>
      <c r="N65" s="104" t="s">
        <v>59</v>
      </c>
      <c r="O65" s="483"/>
      <c r="P65" s="484"/>
      <c r="Q65" s="484"/>
      <c r="R65" s="484"/>
      <c r="S65" s="485"/>
    </row>
    <row r="66" spans="2:19" customFormat="1" ht="27" customHeight="1">
      <c r="B66" s="10">
        <v>50</v>
      </c>
      <c r="C66" s="49"/>
      <c r="D66" s="15" t="s">
        <v>44</v>
      </c>
      <c r="E66" s="481"/>
      <c r="F66" s="482"/>
      <c r="G66" s="131"/>
      <c r="H66" s="102" t="s">
        <v>58</v>
      </c>
      <c r="I66" s="43"/>
      <c r="J66" s="103" t="s">
        <v>57</v>
      </c>
      <c r="K66" s="43"/>
      <c r="L66" s="103" t="s">
        <v>13</v>
      </c>
      <c r="M66" s="43"/>
      <c r="N66" s="104" t="s">
        <v>59</v>
      </c>
      <c r="O66" s="483"/>
      <c r="P66" s="484"/>
      <c r="Q66" s="484"/>
      <c r="R66" s="484"/>
      <c r="S66" s="485"/>
    </row>
  </sheetData>
  <sheetProtection formatColumns="0" formatRows="0"/>
  <mergeCells count="119">
    <mergeCell ref="A1:I2"/>
    <mergeCell ref="R1:S1"/>
    <mergeCell ref="P4:S4"/>
    <mergeCell ref="J5:L5"/>
    <mergeCell ref="M5:S5"/>
    <mergeCell ref="J6:L6"/>
    <mergeCell ref="M6:S6"/>
    <mergeCell ref="C13:E13"/>
    <mergeCell ref="B15:R15"/>
    <mergeCell ref="E16:F16"/>
    <mergeCell ref="H16:N16"/>
    <mergeCell ref="O16:S16"/>
    <mergeCell ref="E17:F17"/>
    <mergeCell ref="O17:S17"/>
    <mergeCell ref="J7:L7"/>
    <mergeCell ref="M7:S7"/>
    <mergeCell ref="A8:S8"/>
    <mergeCell ref="D9:E9"/>
    <mergeCell ref="A10:S10"/>
    <mergeCell ref="C11:F12"/>
    <mergeCell ref="G11:H12"/>
    <mergeCell ref="E21:F21"/>
    <mergeCell ref="O21:S21"/>
    <mergeCell ref="E22:F22"/>
    <mergeCell ref="O22:S22"/>
    <mergeCell ref="E23:F23"/>
    <mergeCell ref="O23:S23"/>
    <mergeCell ref="E18:F18"/>
    <mergeCell ref="O18:S18"/>
    <mergeCell ref="E19:F19"/>
    <mergeCell ref="O19:S19"/>
    <mergeCell ref="E20:F20"/>
    <mergeCell ref="O20:S20"/>
    <mergeCell ref="E27:F27"/>
    <mergeCell ref="O27:S27"/>
    <mergeCell ref="E28:F28"/>
    <mergeCell ref="O28:S28"/>
    <mergeCell ref="E29:F29"/>
    <mergeCell ref="O29:S29"/>
    <mergeCell ref="E24:F24"/>
    <mergeCell ref="O24:S24"/>
    <mergeCell ref="E25:F25"/>
    <mergeCell ref="O25:S25"/>
    <mergeCell ref="E26:F26"/>
    <mergeCell ref="O26:S26"/>
    <mergeCell ref="E33:F33"/>
    <mergeCell ref="O33:S33"/>
    <mergeCell ref="E34:F34"/>
    <mergeCell ref="O34:S34"/>
    <mergeCell ref="E35:F35"/>
    <mergeCell ref="O35:S35"/>
    <mergeCell ref="E30:F30"/>
    <mergeCell ref="O30:S30"/>
    <mergeCell ref="E31:F31"/>
    <mergeCell ref="O31:S31"/>
    <mergeCell ref="E32:F32"/>
    <mergeCell ref="O32:S32"/>
    <mergeCell ref="E39:F39"/>
    <mergeCell ref="O39:S39"/>
    <mergeCell ref="E40:F40"/>
    <mergeCell ref="O40:S40"/>
    <mergeCell ref="E41:F41"/>
    <mergeCell ref="O41:S41"/>
    <mergeCell ref="E36:F36"/>
    <mergeCell ref="O36:S36"/>
    <mergeCell ref="E37:F37"/>
    <mergeCell ref="O37:S37"/>
    <mergeCell ref="E38:F38"/>
    <mergeCell ref="O38:S38"/>
    <mergeCell ref="E45:F45"/>
    <mergeCell ref="O45:S45"/>
    <mergeCell ref="E46:F46"/>
    <mergeCell ref="O46:S46"/>
    <mergeCell ref="E47:F47"/>
    <mergeCell ref="O47:S47"/>
    <mergeCell ref="E42:F42"/>
    <mergeCell ref="O42:S42"/>
    <mergeCell ref="E43:F43"/>
    <mergeCell ref="O43:S43"/>
    <mergeCell ref="E44:F44"/>
    <mergeCell ref="O44:S44"/>
    <mergeCell ref="E51:F51"/>
    <mergeCell ref="O51:S51"/>
    <mergeCell ref="E52:F52"/>
    <mergeCell ref="O52:S52"/>
    <mergeCell ref="E53:F53"/>
    <mergeCell ref="O53:S53"/>
    <mergeCell ref="E48:F48"/>
    <mergeCell ref="O48:S48"/>
    <mergeCell ref="E49:F49"/>
    <mergeCell ref="O49:S49"/>
    <mergeCell ref="E50:F50"/>
    <mergeCell ref="O50:S50"/>
    <mergeCell ref="E57:F57"/>
    <mergeCell ref="O57:S57"/>
    <mergeCell ref="E58:F58"/>
    <mergeCell ref="O58:S58"/>
    <mergeCell ref="E59:F59"/>
    <mergeCell ref="O59:S59"/>
    <mergeCell ref="E54:F54"/>
    <mergeCell ref="O54:S54"/>
    <mergeCell ref="E55:F55"/>
    <mergeCell ref="O55:S55"/>
    <mergeCell ref="E56:F56"/>
    <mergeCell ref="O56:S56"/>
    <mergeCell ref="E66:F66"/>
    <mergeCell ref="O66:S66"/>
    <mergeCell ref="E63:F63"/>
    <mergeCell ref="O63:S63"/>
    <mergeCell ref="E64:F64"/>
    <mergeCell ref="O64:S64"/>
    <mergeCell ref="E65:F65"/>
    <mergeCell ref="O65:S65"/>
    <mergeCell ref="E60:F60"/>
    <mergeCell ref="O60:S60"/>
    <mergeCell ref="E61:F61"/>
    <mergeCell ref="O61:S61"/>
    <mergeCell ref="E62:F62"/>
    <mergeCell ref="O62:S62"/>
  </mergeCells>
  <phoneticPr fontId="2"/>
  <dataValidations count="1">
    <dataValidation type="list" allowBlank="1" showInputMessage="1" showErrorMessage="1" sqref="E17:F66">
      <formula1>"①,②,③"</formula1>
    </dataValidation>
  </dataValidations>
  <pageMargins left="0.43307086614173229" right="0.43307086614173229" top="0.35433070866141736" bottom="0.35433070866141736" header="0.31496062992125984" footer="0.31496062992125984"/>
  <pageSetup paperSize="9" scale="87" fitToHeight="0" orientation="portrait" cellComments="asDisplayed" r:id="rId1"/>
  <headerFooter alignWithMargins="0"/>
  <rowBreaks count="1" manualBreakCount="1">
    <brk id="36"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55"/>
  <sheetViews>
    <sheetView view="pageBreakPreview" zoomScale="80" zoomScaleNormal="100" zoomScaleSheetLayoutView="80" workbookViewId="0">
      <selection activeCell="D19" sqref="D19:G21"/>
    </sheetView>
  </sheetViews>
  <sheetFormatPr defaultColWidth="9" defaultRowHeight="13.5"/>
  <cols>
    <col min="1" max="1" width="2.375" style="147" customWidth="1"/>
    <col min="2" max="2" width="8.25" style="148" customWidth="1"/>
    <col min="3" max="3" width="18.25" style="148" customWidth="1"/>
    <col min="4" max="4" width="8.875" style="148" customWidth="1"/>
    <col min="5" max="5" width="2.875" style="148" customWidth="1"/>
    <col min="6" max="6" width="5.625" style="232" customWidth="1"/>
    <col min="7" max="7" width="4.5" style="232" customWidth="1"/>
    <col min="8" max="9" width="3.125" style="232" customWidth="1"/>
    <col min="10" max="10" width="4.5" style="232" customWidth="1"/>
    <col min="11" max="11" width="5.625" style="232" customWidth="1"/>
    <col min="12" max="12" width="4.5" style="232" customWidth="1"/>
    <col min="13" max="13" width="5.625" style="132" customWidth="1"/>
    <col min="14" max="14" width="4.5" style="132" customWidth="1"/>
    <col min="15" max="15" width="5.625" style="147" customWidth="1"/>
    <col min="16" max="16" width="4.5" style="147" customWidth="1"/>
    <col min="17" max="17" width="5.625" style="147" customWidth="1"/>
    <col min="18" max="18" width="4.5" style="147" customWidth="1"/>
    <col min="19" max="19" width="3.25" style="132" customWidth="1"/>
    <col min="20" max="20" width="14.625" style="148" customWidth="1"/>
    <col min="21" max="21" width="4.5" style="148" customWidth="1"/>
    <col min="22" max="22" width="2.625" style="148" customWidth="1"/>
    <col min="23" max="23" width="12.5" style="148" customWidth="1"/>
    <col min="24" max="16384" width="9" style="148"/>
  </cols>
  <sheetData>
    <row r="1" spans="1:27" ht="21.95" customHeight="1">
      <c r="A1" s="511" t="s">
        <v>107</v>
      </c>
      <c r="B1" s="511"/>
      <c r="C1" s="511"/>
      <c r="D1" s="511"/>
      <c r="E1" s="511"/>
      <c r="F1" s="511"/>
      <c r="G1" s="511"/>
      <c r="H1" s="511"/>
      <c r="I1" s="511"/>
      <c r="J1" s="511"/>
      <c r="K1" s="271"/>
      <c r="T1" s="676" t="s">
        <v>49</v>
      </c>
      <c r="U1" s="676"/>
      <c r="Z1" s="148" t="s">
        <v>4</v>
      </c>
    </row>
    <row r="2" spans="1:27" ht="21.95" customHeight="1">
      <c r="A2" s="511"/>
      <c r="B2" s="511"/>
      <c r="C2" s="511"/>
      <c r="D2" s="511"/>
      <c r="E2" s="511"/>
      <c r="F2" s="511"/>
      <c r="G2" s="511"/>
      <c r="H2" s="511"/>
      <c r="I2" s="511"/>
      <c r="J2" s="511"/>
      <c r="K2" s="271"/>
      <c r="T2" s="313"/>
      <c r="U2" s="313"/>
    </row>
    <row r="3" spans="1:27" ht="21.95" customHeight="1">
      <c r="A3" s="136" t="s">
        <v>3</v>
      </c>
      <c r="B3" s="147"/>
      <c r="C3" s="147"/>
      <c r="D3" s="147"/>
      <c r="E3" s="147"/>
      <c r="K3" s="251"/>
      <c r="O3" s="677" t="s">
        <v>164</v>
      </c>
      <c r="P3" s="677"/>
      <c r="Q3" s="678"/>
      <c r="R3" s="678"/>
      <c r="S3" s="678"/>
      <c r="T3" s="678"/>
      <c r="U3" s="147"/>
      <c r="V3" s="147"/>
      <c r="Y3" s="261"/>
    </row>
    <row r="4" spans="1:27" ht="21.95" customHeight="1">
      <c r="B4" s="147"/>
      <c r="C4" s="147"/>
      <c r="D4" s="147"/>
      <c r="E4" s="147"/>
      <c r="K4" s="139" t="s">
        <v>2</v>
      </c>
      <c r="L4" s="139"/>
      <c r="M4" s="259" t="s">
        <v>8</v>
      </c>
      <c r="N4" s="259"/>
      <c r="O4" s="679"/>
      <c r="P4" s="679"/>
      <c r="Q4" s="679"/>
      <c r="R4" s="679"/>
      <c r="S4" s="679"/>
      <c r="T4" s="679"/>
    </row>
    <row r="5" spans="1:27" ht="21.95" customHeight="1">
      <c r="B5" s="147"/>
      <c r="C5" s="147"/>
      <c r="D5" s="147"/>
      <c r="E5" s="147"/>
      <c r="K5" s="132"/>
      <c r="L5" s="132"/>
      <c r="M5" s="260" t="s">
        <v>11</v>
      </c>
      <c r="N5" s="260"/>
      <c r="O5" s="680"/>
      <c r="P5" s="680"/>
      <c r="Q5" s="680"/>
      <c r="R5" s="680"/>
      <c r="S5" s="680"/>
      <c r="T5" s="680"/>
    </row>
    <row r="6" spans="1:27" ht="21.95" customHeight="1">
      <c r="B6" s="147"/>
      <c r="C6" s="147"/>
      <c r="D6" s="147"/>
      <c r="E6" s="147"/>
      <c r="K6" s="132"/>
      <c r="L6" s="132"/>
      <c r="M6" s="259" t="s">
        <v>10</v>
      </c>
      <c r="N6" s="259"/>
      <c r="O6" s="680"/>
      <c r="P6" s="680"/>
      <c r="Q6" s="680"/>
      <c r="R6" s="680"/>
      <c r="S6" s="680"/>
      <c r="T6" s="680"/>
    </row>
    <row r="7" spans="1:27" customFormat="1" ht="30.6" customHeight="1">
      <c r="A7" s="681" t="s">
        <v>21</v>
      </c>
      <c r="B7" s="681"/>
      <c r="C7" s="681"/>
      <c r="D7" s="681"/>
      <c r="E7" s="681"/>
      <c r="F7" s="681"/>
      <c r="G7" s="681"/>
      <c r="H7" s="681"/>
      <c r="I7" s="681"/>
      <c r="J7" s="681"/>
      <c r="K7" s="681"/>
      <c r="L7" s="681"/>
      <c r="M7" s="681"/>
      <c r="N7" s="681"/>
      <c r="O7" s="681"/>
      <c r="P7" s="682"/>
      <c r="Q7" s="682"/>
      <c r="R7" s="682"/>
      <c r="S7" s="682"/>
      <c r="T7" s="682"/>
      <c r="U7" s="682"/>
      <c r="V7" s="682"/>
    </row>
    <row r="8" spans="1:27" customFormat="1" ht="39.75" customHeight="1">
      <c r="A8" s="23"/>
      <c r="B8" s="148"/>
      <c r="C8" s="270" t="s">
        <v>131</v>
      </c>
      <c r="D8" s="262"/>
      <c r="E8" s="683" t="s">
        <v>165</v>
      </c>
      <c r="F8" s="684"/>
      <c r="G8" s="684"/>
      <c r="H8" s="684"/>
      <c r="I8" s="684"/>
      <c r="J8" s="684"/>
      <c r="K8" s="684"/>
      <c r="L8" s="684"/>
      <c r="M8" s="684"/>
      <c r="N8" s="684"/>
      <c r="O8" s="684"/>
      <c r="P8" s="684"/>
      <c r="Q8" s="684"/>
      <c r="R8" s="684"/>
      <c r="S8" s="684"/>
      <c r="T8" s="684"/>
      <c r="V8" s="148"/>
    </row>
    <row r="9" spans="1:27" customFormat="1" ht="15" customHeight="1">
      <c r="A9" s="23"/>
      <c r="B9" s="34"/>
      <c r="C9" s="50"/>
      <c r="D9" s="53"/>
      <c r="E9" s="51"/>
      <c r="F9" s="52"/>
      <c r="G9" s="52"/>
      <c r="H9" s="52"/>
      <c r="I9" s="52"/>
      <c r="J9" s="52"/>
      <c r="K9" s="52"/>
      <c r="L9" s="52"/>
      <c r="M9" s="52"/>
      <c r="N9" s="52"/>
      <c r="O9" s="52"/>
      <c r="P9" s="22"/>
      <c r="Q9" s="22"/>
      <c r="R9" s="22"/>
      <c r="S9" s="22"/>
      <c r="V9" s="148"/>
    </row>
    <row r="10" spans="1:27" customFormat="1" ht="17.25" customHeight="1">
      <c r="A10" s="23"/>
      <c r="B10" s="685" t="s">
        <v>0</v>
      </c>
      <c r="C10" s="685"/>
      <c r="D10" s="685"/>
      <c r="E10" s="685"/>
      <c r="F10" s="685"/>
      <c r="G10" s="685"/>
      <c r="H10" s="685"/>
      <c r="I10" s="685"/>
      <c r="J10" s="685"/>
      <c r="K10" s="685"/>
      <c r="L10" s="685"/>
      <c r="M10" s="685"/>
      <c r="N10" s="685"/>
      <c r="O10" s="685"/>
      <c r="P10" s="685"/>
      <c r="Q10" s="685"/>
      <c r="R10" s="685"/>
      <c r="S10" s="685"/>
      <c r="T10" s="685"/>
      <c r="U10" s="685"/>
      <c r="V10" s="148"/>
    </row>
    <row r="12" spans="1:27" s="252" customFormat="1" ht="26.1" customHeight="1">
      <c r="A12" s="258"/>
      <c r="B12" s="257"/>
      <c r="C12" s="257"/>
      <c r="D12" s="257"/>
      <c r="E12" s="256"/>
      <c r="F12" s="256"/>
      <c r="G12" s="256"/>
      <c r="H12" s="256"/>
      <c r="I12" s="256"/>
      <c r="J12" s="255"/>
      <c r="K12" s="255"/>
      <c r="L12" s="654" t="s">
        <v>171</v>
      </c>
      <c r="M12" s="655"/>
      <c r="N12" s="656" t="s">
        <v>167</v>
      </c>
      <c r="O12" s="657"/>
      <c r="P12" s="657"/>
      <c r="Q12" s="657"/>
      <c r="R12" s="657"/>
      <c r="S12" s="657"/>
      <c r="T12" s="658"/>
      <c r="U12" s="254"/>
      <c r="V12" s="254"/>
      <c r="W12" s="254"/>
      <c r="X12" s="254"/>
      <c r="Y12" s="253"/>
      <c r="AA12" s="276" t="s">
        <v>170</v>
      </c>
    </row>
    <row r="13" spans="1:27">
      <c r="AA13" s="148" t="s">
        <v>171</v>
      </c>
    </row>
    <row r="14" spans="1:27" ht="30" customHeight="1">
      <c r="A14" s="147">
        <v>1</v>
      </c>
      <c r="B14" s="148" t="s">
        <v>156</v>
      </c>
      <c r="AA14" s="148" t="s">
        <v>172</v>
      </c>
    </row>
    <row r="15" spans="1:27" ht="15.75" customHeight="1">
      <c r="K15" s="251"/>
      <c r="L15" s="251"/>
      <c r="S15" s="147"/>
      <c r="T15" s="147"/>
      <c r="U15" s="147"/>
    </row>
    <row r="16" spans="1:27" ht="23.25" customHeight="1">
      <c r="B16" s="659" t="s">
        <v>155</v>
      </c>
      <c r="C16" s="660"/>
      <c r="D16" s="661"/>
      <c r="E16" s="662"/>
      <c r="F16" s="149" t="s">
        <v>44</v>
      </c>
      <c r="G16" s="661"/>
      <c r="H16" s="663"/>
      <c r="I16" s="663"/>
      <c r="J16" s="662"/>
      <c r="K16" s="664" t="s">
        <v>5</v>
      </c>
      <c r="L16" s="665"/>
      <c r="M16" s="665"/>
      <c r="N16" s="666"/>
      <c r="O16" s="667">
        <v>44317</v>
      </c>
      <c r="P16" s="668"/>
      <c r="Q16" s="669"/>
      <c r="R16" s="150" t="s">
        <v>9</v>
      </c>
      <c r="S16" s="670">
        <v>44378</v>
      </c>
      <c r="T16" s="671"/>
      <c r="U16" s="278"/>
    </row>
    <row r="17" spans="1:27" ht="23.25" customHeight="1">
      <c r="B17" s="659" t="s">
        <v>23</v>
      </c>
      <c r="C17" s="660"/>
      <c r="D17" s="672"/>
      <c r="E17" s="673"/>
      <c r="F17" s="673"/>
      <c r="G17" s="673"/>
      <c r="H17" s="673"/>
      <c r="I17" s="673"/>
      <c r="J17" s="673"/>
      <c r="K17" s="674"/>
      <c r="L17" s="674"/>
      <c r="M17" s="674"/>
      <c r="N17" s="674"/>
      <c r="O17" s="674"/>
      <c r="P17" s="674"/>
      <c r="Q17" s="674"/>
      <c r="R17" s="674"/>
      <c r="S17" s="674"/>
      <c r="T17" s="674"/>
      <c r="U17" s="675"/>
    </row>
    <row r="18" spans="1:27" ht="23.25" customHeight="1">
      <c r="B18" s="553" t="s">
        <v>7</v>
      </c>
      <c r="C18" s="554"/>
      <c r="D18" s="642"/>
      <c r="E18" s="642"/>
      <c r="F18" s="642"/>
      <c r="G18" s="642"/>
      <c r="H18" s="642"/>
      <c r="I18" s="642"/>
      <c r="J18" s="643"/>
      <c r="K18" s="644" t="s">
        <v>12</v>
      </c>
      <c r="L18" s="644"/>
      <c r="M18" s="645"/>
      <c r="N18" s="645"/>
      <c r="O18" s="645"/>
      <c r="P18" s="645"/>
      <c r="Q18" s="646" t="s">
        <v>18</v>
      </c>
      <c r="R18" s="646"/>
      <c r="S18" s="646"/>
      <c r="T18" s="647"/>
      <c r="U18" s="647"/>
    </row>
    <row r="19" spans="1:27" ht="23.25" customHeight="1">
      <c r="B19" s="553" t="s">
        <v>19</v>
      </c>
      <c r="C19" s="554"/>
      <c r="D19" s="648"/>
      <c r="E19" s="649"/>
      <c r="F19" s="649"/>
      <c r="G19" s="649"/>
      <c r="H19" s="649"/>
      <c r="I19" s="649"/>
      <c r="J19" s="649"/>
      <c r="K19" s="650" t="s">
        <v>105</v>
      </c>
      <c r="L19" s="651"/>
      <c r="M19" s="652"/>
      <c r="N19" s="652"/>
      <c r="O19" s="652"/>
      <c r="P19" s="652"/>
      <c r="Q19" s="652"/>
      <c r="R19" s="652"/>
      <c r="S19" s="652"/>
      <c r="T19" s="652"/>
      <c r="U19" s="653"/>
    </row>
    <row r="20" spans="1:27" s="243" customFormat="1" ht="23.25" customHeight="1">
      <c r="A20" s="147"/>
      <c r="B20" s="615" t="s">
        <v>160</v>
      </c>
      <c r="C20" s="616"/>
      <c r="D20" s="616"/>
      <c r="E20" s="616"/>
      <c r="F20" s="616"/>
      <c r="G20" s="616"/>
      <c r="H20" s="616"/>
      <c r="I20" s="616"/>
      <c r="J20" s="616"/>
      <c r="K20" s="616"/>
      <c r="L20" s="617"/>
      <c r="M20" s="621"/>
      <c r="N20" s="622"/>
      <c r="O20" s="623" t="s">
        <v>154</v>
      </c>
      <c r="P20" s="624"/>
      <c r="Q20" s="624"/>
      <c r="R20" s="624"/>
      <c r="S20" s="624"/>
      <c r="T20" s="624"/>
      <c r="U20" s="624"/>
    </row>
    <row r="21" spans="1:27" s="243" customFormat="1" ht="23.25" customHeight="1">
      <c r="A21" s="147"/>
      <c r="B21" s="618"/>
      <c r="C21" s="619"/>
      <c r="D21" s="619"/>
      <c r="E21" s="619"/>
      <c r="F21" s="619"/>
      <c r="G21" s="619"/>
      <c r="H21" s="619"/>
      <c r="I21" s="619"/>
      <c r="J21" s="619"/>
      <c r="K21" s="619"/>
      <c r="L21" s="620"/>
      <c r="M21" s="625"/>
      <c r="N21" s="626"/>
      <c r="O21" s="627" t="s">
        <v>153</v>
      </c>
      <c r="P21" s="628"/>
      <c r="Q21" s="628"/>
      <c r="R21" s="628"/>
      <c r="S21" s="628"/>
      <c r="T21" s="628"/>
      <c r="U21" s="628"/>
      <c r="Z21" s="243">
        <v>0</v>
      </c>
      <c r="AA21" s="243" t="s">
        <v>173</v>
      </c>
    </row>
    <row r="22" spans="1:27" ht="23.25" customHeight="1">
      <c r="B22" s="629" t="s">
        <v>191</v>
      </c>
      <c r="C22" s="630"/>
      <c r="D22" s="277" t="s">
        <v>136</v>
      </c>
      <c r="E22" s="631" t="s">
        <v>152</v>
      </c>
      <c r="F22" s="632"/>
      <c r="G22" s="632"/>
      <c r="H22" s="632"/>
      <c r="I22" s="632"/>
      <c r="J22" s="632"/>
      <c r="K22" s="632"/>
      <c r="L22" s="632"/>
      <c r="M22" s="632"/>
      <c r="N22" s="632"/>
      <c r="O22" s="632"/>
      <c r="P22" s="632"/>
      <c r="Q22" s="632"/>
      <c r="R22" s="632"/>
      <c r="S22" s="632"/>
      <c r="T22" s="285">
        <f>IF(AND(D22="○",D23="○"),0,IF(D22="○",1,IF(D23="○",2,0)))</f>
        <v>1</v>
      </c>
      <c r="U22" s="250"/>
      <c r="Z22" s="148">
        <v>1</v>
      </c>
      <c r="AA22" s="148" t="s">
        <v>174</v>
      </c>
    </row>
    <row r="23" spans="1:27" ht="23.25" customHeight="1">
      <c r="B23" s="539"/>
      <c r="C23" s="540"/>
      <c r="D23" s="277"/>
      <c r="E23" s="631" t="s">
        <v>151</v>
      </c>
      <c r="F23" s="632"/>
      <c r="G23" s="632"/>
      <c r="H23" s="632"/>
      <c r="I23" s="632"/>
      <c r="J23" s="632"/>
      <c r="K23" s="632"/>
      <c r="L23" s="632"/>
      <c r="M23" s="632"/>
      <c r="N23" s="632"/>
      <c r="O23" s="632"/>
      <c r="P23" s="632"/>
      <c r="Q23" s="632"/>
      <c r="R23" s="632">
        <v>3</v>
      </c>
      <c r="S23" s="632"/>
      <c r="T23" s="246"/>
      <c r="U23" s="250"/>
      <c r="Z23" s="148">
        <v>2</v>
      </c>
      <c r="AA23" s="148" t="s">
        <v>175</v>
      </c>
    </row>
    <row r="24" spans="1:27" ht="21.6" customHeight="1">
      <c r="B24" s="633" t="s">
        <v>69</v>
      </c>
      <c r="C24" s="582" t="s">
        <v>40</v>
      </c>
      <c r="D24" s="636">
        <v>1013</v>
      </c>
      <c r="E24" s="633" t="s">
        <v>67</v>
      </c>
      <c r="F24" s="639">
        <v>6</v>
      </c>
      <c r="G24" s="640"/>
      <c r="H24" s="640"/>
      <c r="I24" s="640"/>
      <c r="J24" s="249" t="s">
        <v>13</v>
      </c>
      <c r="K24" s="639">
        <v>7</v>
      </c>
      <c r="L24" s="640"/>
      <c r="M24" s="640"/>
      <c r="N24" s="249" t="s">
        <v>13</v>
      </c>
      <c r="O24" s="639"/>
      <c r="P24" s="640"/>
      <c r="Q24" s="640"/>
      <c r="R24" s="249" t="s">
        <v>13</v>
      </c>
      <c r="S24" s="582" t="s">
        <v>65</v>
      </c>
      <c r="T24" s="602">
        <f>ROUNDDOWN((SUM(F25+K25+O25+F27+K27+O27+F29)+SUM(H25+M25+Q25+H27+M27+Q27+H29)/60)*D24,0)</f>
        <v>657690</v>
      </c>
      <c r="U24" s="582" t="s">
        <v>1</v>
      </c>
      <c r="Z24" s="148">
        <v>0</v>
      </c>
      <c r="AA24" s="148" t="s">
        <v>176</v>
      </c>
    </row>
    <row r="25" spans="1:27" ht="21.6" customHeight="1">
      <c r="B25" s="634"/>
      <c r="C25" s="583"/>
      <c r="D25" s="637"/>
      <c r="E25" s="634"/>
      <c r="F25" s="295">
        <v>160</v>
      </c>
      <c r="G25" s="296" t="s">
        <v>64</v>
      </c>
      <c r="H25" s="612"/>
      <c r="I25" s="612"/>
      <c r="J25" s="297" t="s">
        <v>150</v>
      </c>
      <c r="K25" s="295">
        <v>160</v>
      </c>
      <c r="L25" s="296" t="s">
        <v>64</v>
      </c>
      <c r="M25" s="322"/>
      <c r="N25" s="297" t="s">
        <v>150</v>
      </c>
      <c r="O25" s="295">
        <v>160</v>
      </c>
      <c r="P25" s="296" t="s">
        <v>64</v>
      </c>
      <c r="Q25" s="322"/>
      <c r="R25" s="297" t="s">
        <v>150</v>
      </c>
      <c r="S25" s="583"/>
      <c r="T25" s="603"/>
      <c r="U25" s="583"/>
      <c r="AA25" s="243"/>
    </row>
    <row r="26" spans="1:27" ht="21.6" customHeight="1">
      <c r="B26" s="634"/>
      <c r="C26" s="583"/>
      <c r="D26" s="637"/>
      <c r="E26" s="634"/>
      <c r="F26" s="613"/>
      <c r="G26" s="614"/>
      <c r="H26" s="614"/>
      <c r="I26" s="614"/>
      <c r="J26" s="298" t="s">
        <v>13</v>
      </c>
      <c r="K26" s="613"/>
      <c r="L26" s="614"/>
      <c r="M26" s="614"/>
      <c r="N26" s="298" t="s">
        <v>13</v>
      </c>
      <c r="O26" s="613"/>
      <c r="P26" s="614"/>
      <c r="Q26" s="614"/>
      <c r="R26" s="298" t="s">
        <v>13</v>
      </c>
      <c r="S26" s="583"/>
      <c r="T26" s="603"/>
      <c r="U26" s="583"/>
    </row>
    <row r="27" spans="1:27" ht="21.6" customHeight="1">
      <c r="B27" s="634"/>
      <c r="C27" s="583"/>
      <c r="D27" s="637"/>
      <c r="E27" s="634"/>
      <c r="F27" s="295">
        <v>161</v>
      </c>
      <c r="G27" s="296" t="s">
        <v>64</v>
      </c>
      <c r="H27" s="612">
        <v>15</v>
      </c>
      <c r="I27" s="612"/>
      <c r="J27" s="297" t="s">
        <v>150</v>
      </c>
      <c r="K27" s="295">
        <v>8</v>
      </c>
      <c r="L27" s="296" t="s">
        <v>64</v>
      </c>
      <c r="M27" s="322"/>
      <c r="N27" s="297" t="s">
        <v>150</v>
      </c>
      <c r="O27" s="295"/>
      <c r="P27" s="296" t="s">
        <v>64</v>
      </c>
      <c r="Q27" s="322"/>
      <c r="R27" s="297" t="s">
        <v>150</v>
      </c>
      <c r="S27" s="583"/>
      <c r="T27" s="603"/>
      <c r="U27" s="583"/>
    </row>
    <row r="28" spans="1:27" ht="21.6" customHeight="1">
      <c r="B28" s="634"/>
      <c r="C28" s="583"/>
      <c r="D28" s="637"/>
      <c r="E28" s="634"/>
      <c r="F28" s="613"/>
      <c r="G28" s="614"/>
      <c r="H28" s="614"/>
      <c r="I28" s="614"/>
      <c r="J28" s="298" t="s">
        <v>13</v>
      </c>
      <c r="K28" s="299"/>
      <c r="L28" s="300"/>
      <c r="M28" s="300"/>
      <c r="N28" s="301"/>
      <c r="O28" s="300"/>
      <c r="P28" s="300"/>
      <c r="Q28" s="300"/>
      <c r="R28" s="302"/>
      <c r="S28" s="583"/>
      <c r="T28" s="603"/>
      <c r="U28" s="610"/>
    </row>
    <row r="29" spans="1:27" ht="21.6" customHeight="1">
      <c r="B29" s="634"/>
      <c r="C29" s="584"/>
      <c r="D29" s="638"/>
      <c r="E29" s="635"/>
      <c r="F29" s="295"/>
      <c r="G29" s="296" t="s">
        <v>64</v>
      </c>
      <c r="H29" s="612"/>
      <c r="I29" s="612"/>
      <c r="J29" s="297" t="s">
        <v>150</v>
      </c>
      <c r="K29" s="303"/>
      <c r="L29" s="304"/>
      <c r="M29" s="304"/>
      <c r="N29" s="305"/>
      <c r="O29" s="304"/>
      <c r="P29" s="304"/>
      <c r="Q29" s="304"/>
      <c r="R29" s="306"/>
      <c r="S29" s="584"/>
      <c r="T29" s="604"/>
      <c r="U29" s="611"/>
    </row>
    <row r="30" spans="1:27" ht="23.25" customHeight="1">
      <c r="B30" s="634"/>
      <c r="C30" s="316" t="s">
        <v>106</v>
      </c>
      <c r="D30" s="263" t="s">
        <v>136</v>
      </c>
      <c r="E30" s="641" t="s">
        <v>161</v>
      </c>
      <c r="F30" s="641"/>
      <c r="G30" s="641"/>
      <c r="H30" s="641"/>
      <c r="I30" s="641"/>
      <c r="J30" s="641"/>
      <c r="K30" s="641"/>
      <c r="L30" s="641"/>
      <c r="M30" s="641"/>
      <c r="N30" s="641"/>
      <c r="O30" s="641"/>
      <c r="P30" s="641"/>
      <c r="Q30" s="641"/>
      <c r="R30" s="248" t="b">
        <v>1</v>
      </c>
      <c r="S30" s="316" t="s">
        <v>65</v>
      </c>
      <c r="T30" s="289">
        <f>IF(D30="○",ROUNDDOWN(T24*0.15,0),0)</f>
        <v>98653</v>
      </c>
      <c r="U30" s="316" t="s">
        <v>1</v>
      </c>
    </row>
    <row r="31" spans="1:27" ht="23.25" customHeight="1">
      <c r="B31" s="635"/>
      <c r="C31" s="316" t="s">
        <v>41</v>
      </c>
      <c r="D31" s="553"/>
      <c r="E31" s="555"/>
      <c r="F31" s="555"/>
      <c r="G31" s="555"/>
      <c r="H31" s="555"/>
      <c r="I31" s="555"/>
      <c r="J31" s="555"/>
      <c r="K31" s="555"/>
      <c r="L31" s="555"/>
      <c r="M31" s="555"/>
      <c r="N31" s="555"/>
      <c r="O31" s="555"/>
      <c r="P31" s="555"/>
      <c r="Q31" s="555"/>
      <c r="R31" s="554"/>
      <c r="S31" s="316" t="s">
        <v>65</v>
      </c>
      <c r="T31" s="290">
        <f>SUM(T24+T30)</f>
        <v>756343</v>
      </c>
      <c r="U31" s="316" t="s">
        <v>1</v>
      </c>
    </row>
    <row r="32" spans="1:27" customFormat="1" ht="23.25" customHeight="1">
      <c r="A32" s="5"/>
      <c r="B32" s="605" t="s">
        <v>149</v>
      </c>
      <c r="C32" s="606"/>
      <c r="D32" s="607" t="s">
        <v>148</v>
      </c>
      <c r="E32" s="608"/>
      <c r="F32" s="608"/>
      <c r="G32" s="609"/>
      <c r="H32" s="321" t="s">
        <v>67</v>
      </c>
      <c r="I32" s="587">
        <v>5</v>
      </c>
      <c r="J32" s="589"/>
      <c r="K32" s="321" t="s">
        <v>64</v>
      </c>
      <c r="L32" s="321" t="s">
        <v>67</v>
      </c>
      <c r="M32" s="587">
        <v>17</v>
      </c>
      <c r="N32" s="589"/>
      <c r="O32" s="321" t="s">
        <v>59</v>
      </c>
      <c r="P32" s="321" t="s">
        <v>67</v>
      </c>
      <c r="Q32" s="307">
        <v>5</v>
      </c>
      <c r="R32" s="321" t="s">
        <v>147</v>
      </c>
      <c r="S32" s="321" t="s">
        <v>65</v>
      </c>
      <c r="T32" s="291">
        <f>1500*I32*M32*Q32</f>
        <v>637500</v>
      </c>
      <c r="U32" s="10" t="s">
        <v>1</v>
      </c>
    </row>
    <row r="33" spans="1:28" ht="26.1" customHeight="1">
      <c r="B33" s="593" t="s">
        <v>146</v>
      </c>
      <c r="C33" s="594"/>
      <c r="D33" s="553" t="s">
        <v>22</v>
      </c>
      <c r="E33" s="554"/>
      <c r="F33" s="599"/>
      <c r="G33" s="600"/>
      <c r="H33" s="600"/>
      <c r="I33" s="600"/>
      <c r="J33" s="600"/>
      <c r="K33" s="600"/>
      <c r="L33" s="601"/>
      <c r="M33" s="572" t="s">
        <v>45</v>
      </c>
      <c r="N33" s="247" t="s">
        <v>145</v>
      </c>
      <c r="O33" s="574">
        <v>86880</v>
      </c>
      <c r="P33" s="575"/>
      <c r="Q33" s="575"/>
      <c r="R33" s="575"/>
      <c r="S33" s="244" t="s">
        <v>1</v>
      </c>
      <c r="T33" s="602">
        <f>IF(L12="課税",O34,IF(L12="免税",O33,0))</f>
        <v>78981</v>
      </c>
      <c r="U33" s="582" t="s">
        <v>1</v>
      </c>
      <c r="W33" s="243"/>
      <c r="X33" s="243"/>
      <c r="Y33" s="243"/>
      <c r="Z33" s="243"/>
      <c r="AA33" s="243"/>
      <c r="AB33" s="243"/>
    </row>
    <row r="34" spans="1:28" ht="26.1" customHeight="1">
      <c r="B34" s="595"/>
      <c r="C34" s="596"/>
      <c r="D34" s="585" t="s">
        <v>6</v>
      </c>
      <c r="E34" s="586"/>
      <c r="F34" s="587"/>
      <c r="G34" s="588"/>
      <c r="H34" s="588"/>
      <c r="I34" s="588"/>
      <c r="J34" s="588"/>
      <c r="K34" s="588"/>
      <c r="L34" s="589"/>
      <c r="M34" s="573"/>
      <c r="N34" s="165" t="s">
        <v>144</v>
      </c>
      <c r="O34" s="580">
        <f>ROUNDDOWN(O33/1.1,0)</f>
        <v>78981</v>
      </c>
      <c r="P34" s="581"/>
      <c r="Q34" s="581"/>
      <c r="R34" s="581"/>
      <c r="S34" s="244" t="s">
        <v>1</v>
      </c>
      <c r="T34" s="603"/>
      <c r="U34" s="583"/>
      <c r="W34" s="243"/>
      <c r="X34" s="243"/>
      <c r="Y34" s="243"/>
      <c r="Z34" s="243"/>
      <c r="AA34" s="243"/>
      <c r="AB34" s="243"/>
    </row>
    <row r="35" spans="1:28" ht="26.1" customHeight="1">
      <c r="B35" s="597"/>
      <c r="C35" s="598"/>
      <c r="D35" s="585" t="s">
        <v>143</v>
      </c>
      <c r="E35" s="586"/>
      <c r="F35" s="590">
        <v>44326</v>
      </c>
      <c r="G35" s="591"/>
      <c r="H35" s="591"/>
      <c r="I35" s="246" t="s">
        <v>9</v>
      </c>
      <c r="J35" s="591"/>
      <c r="K35" s="591"/>
      <c r="L35" s="592"/>
      <c r="M35" s="236"/>
      <c r="N35" s="245"/>
      <c r="O35" s="318"/>
      <c r="P35" s="318"/>
      <c r="Q35" s="318"/>
      <c r="R35" s="318"/>
      <c r="S35" s="244"/>
      <c r="T35" s="604"/>
      <c r="U35" s="584"/>
      <c r="W35" s="243"/>
      <c r="X35" s="243"/>
      <c r="Y35" s="243"/>
      <c r="Z35" s="243"/>
      <c r="AA35" s="243"/>
      <c r="AB35" s="243"/>
    </row>
    <row r="36" spans="1:28" customFormat="1" ht="26.1" customHeight="1">
      <c r="A36" s="5"/>
      <c r="B36" s="562" t="s">
        <v>193</v>
      </c>
      <c r="C36" s="563"/>
      <c r="D36" s="566"/>
      <c r="E36" s="567"/>
      <c r="F36" s="567"/>
      <c r="G36" s="567"/>
      <c r="H36" s="567"/>
      <c r="I36" s="567"/>
      <c r="J36" s="567"/>
      <c r="K36" s="567"/>
      <c r="L36" s="568"/>
      <c r="M36" s="572" t="s">
        <v>45</v>
      </c>
      <c r="N36" s="247" t="s">
        <v>145</v>
      </c>
      <c r="O36" s="574">
        <v>0</v>
      </c>
      <c r="P36" s="575"/>
      <c r="Q36" s="575"/>
      <c r="R36" s="575"/>
      <c r="S36" s="244" t="s">
        <v>1</v>
      </c>
      <c r="T36" s="576">
        <f>IF(L12="課税",O37,IF(L12="免税",O36,0))</f>
        <v>0</v>
      </c>
      <c r="U36" s="578" t="s">
        <v>1</v>
      </c>
      <c r="V36" s="148"/>
      <c r="W36" s="148"/>
      <c r="X36" s="148"/>
    </row>
    <row r="37" spans="1:28" customFormat="1" ht="26.1" customHeight="1">
      <c r="A37" s="5"/>
      <c r="B37" s="564"/>
      <c r="C37" s="565"/>
      <c r="D37" s="569"/>
      <c r="E37" s="570"/>
      <c r="F37" s="570"/>
      <c r="G37" s="570"/>
      <c r="H37" s="570"/>
      <c r="I37" s="570"/>
      <c r="J37" s="570"/>
      <c r="K37" s="570"/>
      <c r="L37" s="571"/>
      <c r="M37" s="573"/>
      <c r="N37" s="165" t="s">
        <v>144</v>
      </c>
      <c r="O37" s="580">
        <f>ROUNDDOWN(O36/1.1,0)</f>
        <v>0</v>
      </c>
      <c r="P37" s="581"/>
      <c r="Q37" s="581"/>
      <c r="R37" s="581"/>
      <c r="S37" s="244" t="s">
        <v>1</v>
      </c>
      <c r="T37" s="577"/>
      <c r="U37" s="579"/>
      <c r="V37" s="148"/>
      <c r="W37" s="148"/>
      <c r="X37" s="148"/>
    </row>
    <row r="38" spans="1:28" ht="23.25" customHeight="1">
      <c r="B38" s="553" t="s">
        <v>142</v>
      </c>
      <c r="C38" s="554"/>
      <c r="D38" s="553" t="s">
        <v>141</v>
      </c>
      <c r="E38" s="555"/>
      <c r="F38" s="555"/>
      <c r="G38" s="555"/>
      <c r="H38" s="555"/>
      <c r="I38" s="555"/>
      <c r="J38" s="555"/>
      <c r="K38" s="555"/>
      <c r="L38" s="555"/>
      <c r="M38" s="555"/>
      <c r="N38" s="555"/>
      <c r="O38" s="555"/>
      <c r="P38" s="555"/>
      <c r="Q38" s="555"/>
      <c r="R38" s="555"/>
      <c r="S38" s="554"/>
      <c r="T38" s="242">
        <v>40000</v>
      </c>
      <c r="U38" s="316" t="s">
        <v>1</v>
      </c>
    </row>
    <row r="39" spans="1:28" ht="23.25" customHeight="1">
      <c r="B39" s="553" t="s">
        <v>177</v>
      </c>
      <c r="C39" s="554"/>
      <c r="D39" s="241"/>
      <c r="E39" s="241"/>
      <c r="F39" s="241"/>
      <c r="G39" s="241"/>
      <c r="H39" s="241"/>
      <c r="I39" s="241"/>
      <c r="J39" s="241"/>
      <c r="K39" s="241"/>
      <c r="L39" s="241"/>
      <c r="M39" s="241"/>
      <c r="N39" s="241"/>
      <c r="O39" s="241"/>
      <c r="P39" s="241"/>
      <c r="Q39" s="241"/>
      <c r="R39" s="241"/>
      <c r="S39" s="241"/>
      <c r="T39" s="292">
        <f>SUM(T31:T38)</f>
        <v>1512824</v>
      </c>
      <c r="U39" s="316" t="s">
        <v>1</v>
      </c>
    </row>
    <row r="40" spans="1:28" ht="23.25" customHeight="1">
      <c r="A40" s="280"/>
      <c r="B40" s="556" t="s">
        <v>47</v>
      </c>
      <c r="C40" s="557"/>
      <c r="D40" s="558" t="s">
        <v>166</v>
      </c>
      <c r="E40" s="559"/>
      <c r="F40" s="559"/>
      <c r="G40" s="559"/>
      <c r="H40" s="559"/>
      <c r="I40" s="559"/>
      <c r="J40" s="559"/>
      <c r="K40" s="559"/>
      <c r="L40" s="559"/>
      <c r="M40" s="559"/>
      <c r="N40" s="559"/>
      <c r="O40" s="559"/>
      <c r="P40" s="559"/>
      <c r="Q40" s="559"/>
      <c r="R40" s="559"/>
      <c r="S40" s="281"/>
      <c r="T40" s="293">
        <f>T31/T39</f>
        <v>0.49995438993564356</v>
      </c>
      <c r="U40" s="282"/>
    </row>
    <row r="41" spans="1:28" ht="8.25" customHeight="1">
      <c r="B41" s="240"/>
      <c r="C41" s="240"/>
      <c r="D41" s="239"/>
      <c r="E41" s="239"/>
      <c r="F41" s="239"/>
      <c r="G41" s="239"/>
      <c r="H41" s="239"/>
      <c r="I41" s="239"/>
      <c r="J41" s="239"/>
      <c r="K41" s="239"/>
      <c r="L41" s="239"/>
      <c r="M41" s="239"/>
      <c r="N41" s="239"/>
      <c r="O41" s="239"/>
      <c r="P41" s="239"/>
      <c r="Q41" s="239"/>
      <c r="R41" s="239"/>
      <c r="S41" s="239"/>
      <c r="T41" s="238"/>
      <c r="U41" s="237"/>
    </row>
    <row r="42" spans="1:28" ht="30" customHeight="1">
      <c r="A42" s="147">
        <v>2</v>
      </c>
      <c r="B42" s="320" t="s">
        <v>140</v>
      </c>
      <c r="C42" s="234"/>
      <c r="D42" s="283"/>
      <c r="E42" s="283"/>
      <c r="F42" s="283"/>
      <c r="G42" s="283"/>
      <c r="H42" s="283"/>
      <c r="I42" s="283"/>
      <c r="J42" s="283"/>
      <c r="K42" s="283"/>
      <c r="L42" s="283"/>
      <c r="M42" s="283"/>
      <c r="N42" s="283"/>
      <c r="O42" s="283"/>
      <c r="P42" s="283"/>
      <c r="Q42" s="283"/>
      <c r="R42" s="283"/>
      <c r="S42" s="283"/>
      <c r="T42" s="284"/>
      <c r="U42" s="283"/>
    </row>
    <row r="43" spans="1:28" ht="17.25" customHeight="1">
      <c r="A43" s="148"/>
      <c r="D43" s="560" t="s">
        <v>183</v>
      </c>
      <c r="E43" s="561"/>
      <c r="F43" s="561"/>
      <c r="G43" s="561"/>
      <c r="H43" s="561"/>
      <c r="I43" s="561"/>
      <c r="J43" s="561"/>
      <c r="K43" s="561"/>
      <c r="L43" s="561"/>
      <c r="M43" s="561"/>
      <c r="N43" s="561"/>
      <c r="O43" s="561"/>
      <c r="P43" s="561"/>
      <c r="Q43" s="561"/>
      <c r="R43" s="561"/>
      <c r="S43" s="561"/>
      <c r="T43" s="561"/>
      <c r="U43" s="561"/>
    </row>
    <row r="44" spans="1:28" ht="60" customHeight="1">
      <c r="B44" s="533" t="s">
        <v>140</v>
      </c>
      <c r="C44" s="534"/>
      <c r="D44" s="535" t="s">
        <v>190</v>
      </c>
      <c r="E44" s="535"/>
      <c r="F44" s="535"/>
      <c r="G44" s="535"/>
      <c r="H44" s="535"/>
      <c r="I44" s="535"/>
      <c r="J44" s="535"/>
      <c r="K44" s="535"/>
      <c r="L44" s="535"/>
      <c r="M44" s="535"/>
      <c r="N44" s="535"/>
      <c r="O44" s="535"/>
      <c r="P44" s="535"/>
      <c r="Q44" s="535"/>
      <c r="R44" s="536"/>
      <c r="S44" s="287" t="s">
        <v>65</v>
      </c>
      <c r="T44" s="294">
        <f>IF(T51&lt;0.5,T31*2,T50)</f>
        <v>1512686</v>
      </c>
      <c r="U44" s="287" t="s">
        <v>1</v>
      </c>
    </row>
    <row r="45" spans="1:28" s="286" customFormat="1" ht="23.25" customHeight="1">
      <c r="A45" s="317"/>
      <c r="B45" s="537" t="s">
        <v>185</v>
      </c>
      <c r="C45" s="538"/>
      <c r="D45" s="541" t="s">
        <v>186</v>
      </c>
      <c r="E45" s="542"/>
      <c r="F45" s="542"/>
      <c r="G45" s="542"/>
      <c r="H45" s="542"/>
      <c r="I45" s="542"/>
      <c r="J45" s="542"/>
      <c r="K45" s="542"/>
      <c r="L45" s="542"/>
      <c r="M45" s="542"/>
      <c r="N45" s="234" t="s">
        <v>65</v>
      </c>
      <c r="O45" s="543">
        <f>T31</f>
        <v>756343</v>
      </c>
      <c r="P45" s="543"/>
      <c r="Q45" s="543"/>
      <c r="R45" s="319" t="s">
        <v>1</v>
      </c>
      <c r="S45" s="544" t="s">
        <v>188</v>
      </c>
      <c r="T45" s="545"/>
      <c r="U45" s="546"/>
    </row>
    <row r="46" spans="1:28" s="286" customFormat="1" ht="23.25" customHeight="1">
      <c r="A46" s="317"/>
      <c r="B46" s="539"/>
      <c r="C46" s="540"/>
      <c r="D46" s="547" t="s">
        <v>187</v>
      </c>
      <c r="E46" s="548"/>
      <c r="F46" s="548"/>
      <c r="G46" s="548"/>
      <c r="H46" s="548"/>
      <c r="I46" s="548"/>
      <c r="J46" s="548"/>
      <c r="K46" s="548"/>
      <c r="L46" s="548"/>
      <c r="M46" s="548"/>
      <c r="N46" s="314" t="s">
        <v>65</v>
      </c>
      <c r="O46" s="549">
        <f>T44-O45</f>
        <v>756343</v>
      </c>
      <c r="P46" s="549"/>
      <c r="Q46" s="549"/>
      <c r="R46" s="315" t="s">
        <v>1</v>
      </c>
      <c r="S46" s="550">
        <f>O45/T44</f>
        <v>0.5</v>
      </c>
      <c r="T46" s="551"/>
      <c r="U46" s="552"/>
    </row>
    <row r="47" spans="1:28" ht="17.25" customHeight="1">
      <c r="B47" s="320"/>
      <c r="C47" s="234"/>
      <c r="F47" s="148"/>
      <c r="G47" s="148"/>
      <c r="H47" s="148"/>
      <c r="I47" s="148"/>
      <c r="J47" s="148"/>
      <c r="K47" s="148"/>
      <c r="L47" s="148"/>
      <c r="M47" s="148"/>
      <c r="N47" s="320"/>
      <c r="O47" s="320"/>
      <c r="P47" s="320"/>
      <c r="Q47" s="320"/>
      <c r="R47" s="320"/>
      <c r="S47" s="234"/>
      <c r="T47" s="235"/>
      <c r="U47" s="234"/>
    </row>
    <row r="48" spans="1:28" ht="17.25" customHeight="1">
      <c r="B48" s="320" t="s">
        <v>189</v>
      </c>
      <c r="C48" s="234"/>
      <c r="D48" s="320"/>
      <c r="E48" s="320"/>
      <c r="F48" s="320"/>
      <c r="G48" s="320"/>
      <c r="H48" s="320"/>
      <c r="I48" s="320"/>
      <c r="J48" s="320"/>
      <c r="K48" s="320"/>
      <c r="L48" s="320"/>
      <c r="M48" s="320"/>
      <c r="N48" s="320"/>
      <c r="O48" s="320"/>
      <c r="P48" s="320"/>
      <c r="Q48" s="320"/>
      <c r="R48" s="320"/>
      <c r="S48" s="234"/>
      <c r="T48" s="235"/>
      <c r="U48" s="234"/>
    </row>
    <row r="49" spans="2:23" ht="26.1" customHeight="1">
      <c r="B49" s="526" t="s">
        <v>178</v>
      </c>
      <c r="C49" s="527"/>
      <c r="D49" s="528" t="s">
        <v>180</v>
      </c>
      <c r="E49" s="529"/>
      <c r="F49" s="529"/>
      <c r="G49" s="529"/>
      <c r="H49" s="529"/>
      <c r="I49" s="529"/>
      <c r="J49" s="529"/>
      <c r="K49" s="529"/>
      <c r="L49" s="529"/>
      <c r="M49" s="529"/>
      <c r="N49" s="529"/>
      <c r="O49" s="529"/>
      <c r="P49" s="529"/>
      <c r="Q49" s="529"/>
      <c r="R49" s="530"/>
      <c r="S49" s="287" t="s">
        <v>65</v>
      </c>
      <c r="T49" s="279">
        <f>IF($T$22=1,1980000,IF($T$22=2,1200000,0))</f>
        <v>1980000</v>
      </c>
      <c r="U49" s="287" t="s">
        <v>1</v>
      </c>
    </row>
    <row r="50" spans="2:23" ht="26.1" customHeight="1">
      <c r="B50" s="526" t="s">
        <v>181</v>
      </c>
      <c r="C50" s="527"/>
      <c r="D50" s="528" t="s">
        <v>179</v>
      </c>
      <c r="E50" s="529"/>
      <c r="F50" s="529"/>
      <c r="G50" s="529"/>
      <c r="H50" s="529"/>
      <c r="I50" s="529"/>
      <c r="J50" s="529"/>
      <c r="K50" s="529"/>
      <c r="L50" s="529"/>
      <c r="M50" s="529"/>
      <c r="N50" s="529"/>
      <c r="O50" s="529"/>
      <c r="P50" s="529"/>
      <c r="Q50" s="529"/>
      <c r="R50" s="530"/>
      <c r="S50" s="287" t="s">
        <v>65</v>
      </c>
      <c r="T50" s="279">
        <f>IF(T39&gt;T49,T49,T39)</f>
        <v>1512824</v>
      </c>
      <c r="U50" s="287" t="s">
        <v>1</v>
      </c>
    </row>
    <row r="51" spans="2:23" ht="26.1" customHeight="1">
      <c r="B51" s="531" t="s">
        <v>182</v>
      </c>
      <c r="C51" s="532"/>
      <c r="D51" s="528" t="s">
        <v>184</v>
      </c>
      <c r="E51" s="529"/>
      <c r="F51" s="529"/>
      <c r="G51" s="529"/>
      <c r="H51" s="529"/>
      <c r="I51" s="529"/>
      <c r="J51" s="529"/>
      <c r="K51" s="529"/>
      <c r="L51" s="529"/>
      <c r="M51" s="529"/>
      <c r="N51" s="529"/>
      <c r="O51" s="529"/>
      <c r="P51" s="529"/>
      <c r="Q51" s="529"/>
      <c r="R51" s="530"/>
      <c r="S51" s="264"/>
      <c r="T51" s="288">
        <f>T31/T50</f>
        <v>0.49995438993564356</v>
      </c>
      <c r="U51" s="316"/>
    </row>
    <row r="52" spans="2:23" ht="17.25" customHeight="1">
      <c r="B52" s="320" t="s">
        <v>192</v>
      </c>
      <c r="C52" s="234"/>
      <c r="D52" s="320"/>
      <c r="E52" s="320"/>
      <c r="F52" s="320"/>
      <c r="G52" s="320"/>
      <c r="H52" s="320"/>
      <c r="I52" s="320"/>
      <c r="J52" s="320"/>
      <c r="K52" s="320"/>
      <c r="L52" s="320"/>
      <c r="M52" s="320"/>
      <c r="N52" s="320"/>
      <c r="O52" s="320"/>
      <c r="P52" s="320"/>
      <c r="Q52" s="320"/>
      <c r="R52" s="320"/>
      <c r="S52" s="234"/>
      <c r="T52" s="235"/>
      <c r="U52" s="234"/>
    </row>
    <row r="53" spans="2:23" ht="23.25" customHeight="1">
      <c r="B53" s="522" t="s">
        <v>168</v>
      </c>
      <c r="C53" s="274" t="s">
        <v>140</v>
      </c>
      <c r="D53" s="523"/>
      <c r="E53" s="523"/>
      <c r="F53" s="523"/>
      <c r="G53" s="523"/>
      <c r="H53" s="523"/>
      <c r="I53" s="523"/>
      <c r="J53" s="523"/>
      <c r="K53" s="523"/>
      <c r="L53" s="523"/>
      <c r="M53" s="523"/>
      <c r="N53" s="523"/>
      <c r="O53" s="523"/>
      <c r="P53" s="523"/>
      <c r="Q53" s="523"/>
      <c r="R53" s="524"/>
      <c r="S53" s="287" t="s">
        <v>65</v>
      </c>
      <c r="T53" s="272">
        <f>T44</f>
        <v>1512686</v>
      </c>
      <c r="U53" s="287" t="s">
        <v>1</v>
      </c>
      <c r="W53" s="233"/>
    </row>
    <row r="54" spans="2:23" ht="23.25" customHeight="1">
      <c r="B54" s="522"/>
      <c r="C54" s="265" t="s">
        <v>163</v>
      </c>
      <c r="D54" s="525" t="s">
        <v>162</v>
      </c>
      <c r="E54" s="525"/>
      <c r="F54" s="525"/>
      <c r="G54" s="525"/>
      <c r="H54" s="525"/>
      <c r="I54" s="525"/>
      <c r="J54" s="525"/>
      <c r="K54" s="525"/>
      <c r="L54" s="525"/>
      <c r="M54" s="525"/>
      <c r="N54" s="269"/>
      <c r="O54" s="269"/>
      <c r="P54" s="269"/>
      <c r="Q54" s="269"/>
      <c r="R54" s="267"/>
      <c r="S54" s="287" t="s">
        <v>65</v>
      </c>
      <c r="T54" s="16">
        <f>IF(L12="課税",ROUNDDOWN(T53*0.1,0),0)</f>
        <v>151268</v>
      </c>
      <c r="U54" s="287" t="s">
        <v>1</v>
      </c>
      <c r="W54" s="233"/>
    </row>
    <row r="55" spans="2:23" ht="23.25" customHeight="1">
      <c r="B55" s="522"/>
      <c r="C55" s="273" t="s">
        <v>169</v>
      </c>
      <c r="D55" s="275"/>
      <c r="E55" s="275"/>
      <c r="F55" s="275"/>
      <c r="G55" s="275"/>
      <c r="H55" s="275"/>
      <c r="I55" s="275"/>
      <c r="J55" s="275"/>
      <c r="K55" s="275"/>
      <c r="L55" s="275"/>
      <c r="M55" s="275"/>
      <c r="N55" s="269"/>
      <c r="O55" s="269"/>
      <c r="P55" s="268"/>
      <c r="Q55" s="268"/>
      <c r="R55" s="266"/>
      <c r="S55" s="287" t="s">
        <v>65</v>
      </c>
      <c r="T55" s="16">
        <f>SUM(T53:T54)</f>
        <v>1663954</v>
      </c>
      <c r="U55" s="287" t="s">
        <v>1</v>
      </c>
      <c r="W55" s="233"/>
    </row>
  </sheetData>
  <mergeCells count="104">
    <mergeCell ref="A1:J2"/>
    <mergeCell ref="T1:U1"/>
    <mergeCell ref="O3:T3"/>
    <mergeCell ref="O4:T4"/>
    <mergeCell ref="O5:T5"/>
    <mergeCell ref="O6:T6"/>
    <mergeCell ref="A7:V7"/>
    <mergeCell ref="E8:T8"/>
    <mergeCell ref="B10:U10"/>
    <mergeCell ref="L12:M12"/>
    <mergeCell ref="N12:T12"/>
    <mergeCell ref="B16:C16"/>
    <mergeCell ref="D16:E16"/>
    <mergeCell ref="G16:J16"/>
    <mergeCell ref="K16:N16"/>
    <mergeCell ref="O16:Q16"/>
    <mergeCell ref="S16:T16"/>
    <mergeCell ref="B17:C17"/>
    <mergeCell ref="D17:U17"/>
    <mergeCell ref="B18:C18"/>
    <mergeCell ref="D18:J18"/>
    <mergeCell ref="K18:L18"/>
    <mergeCell ref="M18:P18"/>
    <mergeCell ref="Q18:S18"/>
    <mergeCell ref="T18:U18"/>
    <mergeCell ref="B19:C19"/>
    <mergeCell ref="D19:J19"/>
    <mergeCell ref="K19:L19"/>
    <mergeCell ref="M19:U19"/>
    <mergeCell ref="B20:L21"/>
    <mergeCell ref="M20:N20"/>
    <mergeCell ref="O20:U20"/>
    <mergeCell ref="M21:N21"/>
    <mergeCell ref="O21:U21"/>
    <mergeCell ref="B22:C23"/>
    <mergeCell ref="E22:S22"/>
    <mergeCell ref="E23:S23"/>
    <mergeCell ref="B24:B31"/>
    <mergeCell ref="C24:C29"/>
    <mergeCell ref="D24:D29"/>
    <mergeCell ref="E24:E29"/>
    <mergeCell ref="F24:I24"/>
    <mergeCell ref="K24:M24"/>
    <mergeCell ref="O24:Q24"/>
    <mergeCell ref="E30:Q30"/>
    <mergeCell ref="D31:R31"/>
    <mergeCell ref="B32:C32"/>
    <mergeCell ref="D32:G32"/>
    <mergeCell ref="I32:J32"/>
    <mergeCell ref="M32:N32"/>
    <mergeCell ref="S24:S29"/>
    <mergeCell ref="T24:T29"/>
    <mergeCell ref="U24:U29"/>
    <mergeCell ref="H25:I25"/>
    <mergeCell ref="F26:I26"/>
    <mergeCell ref="K26:M26"/>
    <mergeCell ref="O26:Q26"/>
    <mergeCell ref="H27:I27"/>
    <mergeCell ref="F28:I28"/>
    <mergeCell ref="H29:I29"/>
    <mergeCell ref="U33:U35"/>
    <mergeCell ref="D34:E34"/>
    <mergeCell ref="F34:L34"/>
    <mergeCell ref="O34:R34"/>
    <mergeCell ref="D35:E35"/>
    <mergeCell ref="F35:H35"/>
    <mergeCell ref="J35:L35"/>
    <mergeCell ref="B33:C35"/>
    <mergeCell ref="D33:E33"/>
    <mergeCell ref="F33:L33"/>
    <mergeCell ref="M33:M34"/>
    <mergeCell ref="O33:R33"/>
    <mergeCell ref="T33:T35"/>
    <mergeCell ref="B38:C38"/>
    <mergeCell ref="D38:S38"/>
    <mergeCell ref="B39:C39"/>
    <mergeCell ref="B40:C40"/>
    <mergeCell ref="D40:R40"/>
    <mergeCell ref="D43:U43"/>
    <mergeCell ref="B36:C37"/>
    <mergeCell ref="D36:L37"/>
    <mergeCell ref="M36:M37"/>
    <mergeCell ref="O36:R36"/>
    <mergeCell ref="T36:T37"/>
    <mergeCell ref="U36:U37"/>
    <mergeCell ref="O37:R37"/>
    <mergeCell ref="B44:C44"/>
    <mergeCell ref="D44:R44"/>
    <mergeCell ref="B45:C46"/>
    <mergeCell ref="D45:M45"/>
    <mergeCell ref="O45:Q45"/>
    <mergeCell ref="S45:U45"/>
    <mergeCell ref="D46:M46"/>
    <mergeCell ref="O46:Q46"/>
    <mergeCell ref="S46:U46"/>
    <mergeCell ref="B53:B55"/>
    <mergeCell ref="D53:R53"/>
    <mergeCell ref="D54:M54"/>
    <mergeCell ref="B49:C49"/>
    <mergeCell ref="D49:R49"/>
    <mergeCell ref="B50:C50"/>
    <mergeCell ref="D50:R50"/>
    <mergeCell ref="B51:C51"/>
    <mergeCell ref="D51:R51"/>
  </mergeCells>
  <phoneticPr fontId="2"/>
  <conditionalFormatting sqref="T24">
    <cfRule type="cellIs" dxfId="33" priority="4" operator="lessThan">
      <formula>#REF!</formula>
    </cfRule>
    <cfRule type="cellIs" dxfId="32" priority="5" operator="lessThan">
      <formula>#REF!</formula>
    </cfRule>
  </conditionalFormatting>
  <conditionalFormatting sqref="T30:T31">
    <cfRule type="cellIs" dxfId="31" priority="6" operator="equal">
      <formula>#REF!</formula>
    </cfRule>
    <cfRule type="cellIs" dxfId="30" priority="7" operator="equal">
      <formula>#REF!</formula>
    </cfRule>
  </conditionalFormatting>
  <conditionalFormatting sqref="T40">
    <cfRule type="cellIs" dxfId="29" priority="3" stopIfTrue="1" operator="lessThan">
      <formula>0.5</formula>
    </cfRule>
  </conditionalFormatting>
  <conditionalFormatting sqref="T51">
    <cfRule type="cellIs" dxfId="28" priority="1" stopIfTrue="1" operator="lessThan">
      <formula>0.5</formula>
    </cfRule>
  </conditionalFormatting>
  <dataValidations count="19">
    <dataValidation type="date" allowBlank="1" showInputMessage="1" showErrorMessage="1" error="雇用開始は2021/5/1から2021/11/1まで" sqref="O16:Q16">
      <formula1>44317</formula1>
      <formula2>44501</formula2>
    </dataValidation>
    <dataValidation type="date" allowBlank="1" showInputMessage="1" showErrorMessage="1" error="雇用期間中に受講終了する必要があります" sqref="J35:L35">
      <formula1>O16</formula1>
      <formula2>S16</formula2>
    </dataValidation>
    <dataValidation type="date" allowBlank="1" showInputMessage="1" showErrorMessage="1" error="雇用期間中に受講開始する必要があります" sqref="F35:H35">
      <formula1>O16</formula1>
      <formula2>S16</formula2>
    </dataValidation>
    <dataValidation type="date" allowBlank="1" showInputMessage="1" showErrorMessage="1" error="雇用期限は最大で2022/1/31まで" sqref="S16:T16">
      <formula1>44317</formula1>
      <formula2>44592</formula2>
    </dataValidation>
    <dataValidation type="list" showInputMessage="1" showErrorMessage="1" sqref="L12">
      <formula1>$AA$12:$AA$14</formula1>
    </dataValidation>
    <dataValidation allowBlank="1" showInputMessage="1" showErrorMessage="1" prompt="緑色のセルには入力できません。" sqref="T24:T29"/>
    <dataValidation type="list" allowBlank="1" showInputMessage="1" showErrorMessage="1" prompt="対象者が受講する研修を以下より選択してください。_x000a_有資格者⇒実務者研修_x000a_無資格者⇒介護職員初任者研修、生活援助従事者研修" sqref="F33:L33">
      <formula1>"生活援助従事者研修（無資格者）,介護職員初任者研修（無資格者）,実務者研修（有資格者）"</formula1>
    </dataValidation>
    <dataValidation type="list" allowBlank="1" showInputMessage="1" showErrorMessage="1" sqref="D8">
      <formula1>"5,6,7,8,9,10,11"</formula1>
    </dataValidation>
    <dataValidation type="list" allowBlank="1" showInputMessage="1" showErrorMessage="1" sqref="K26:M26 JG26:JI26 TC26:TE26 ACY26:ADA26 AMU26:AMW26 AWQ26:AWS26 BGM26:BGO26 BQI26:BQK26 CAE26:CAG26 CKA26:CKC26 CTW26:CTY26 DDS26:DDU26 DNO26:DNQ26 DXK26:DXM26 EHG26:EHI26 ERC26:ERE26 FAY26:FBA26 FKU26:FKW26 FUQ26:FUS26 GEM26:GEO26 GOI26:GOK26 GYE26:GYG26 HIA26:HIC26 HRW26:HRY26 IBS26:IBU26 ILO26:ILQ26 IVK26:IVM26 JFG26:JFI26 JPC26:JPE26 JYY26:JZA26 KIU26:KIW26 KSQ26:KSS26 LCM26:LCO26 LMI26:LMK26 LWE26:LWG26 MGA26:MGC26 MPW26:MPY26 MZS26:MZU26 NJO26:NJQ26 NTK26:NTM26 ODG26:ODI26 ONC26:ONE26 OWY26:OXA26 PGU26:PGW26 PQQ26:PQS26 QAM26:QAO26 QKI26:QKK26 QUE26:QUG26 REA26:REC26 RNW26:RNY26 RXS26:RXU26 SHO26:SHQ26 SRK26:SRM26 TBG26:TBI26 TLC26:TLE26 TUY26:TVA26 UEU26:UEW26 UOQ26:UOS26 UYM26:UYO26 VII26:VIK26 VSE26:VSG26 WCA26:WCC26 WLW26:WLY26 WVS26:WVU26 K65569:M65569 JG65569:JI65569 TC65569:TE65569 ACY65569:ADA65569 AMU65569:AMW65569 AWQ65569:AWS65569 BGM65569:BGO65569 BQI65569:BQK65569 CAE65569:CAG65569 CKA65569:CKC65569 CTW65569:CTY65569 DDS65569:DDU65569 DNO65569:DNQ65569 DXK65569:DXM65569 EHG65569:EHI65569 ERC65569:ERE65569 FAY65569:FBA65569 FKU65569:FKW65569 FUQ65569:FUS65569 GEM65569:GEO65569 GOI65569:GOK65569 GYE65569:GYG65569 HIA65569:HIC65569 HRW65569:HRY65569 IBS65569:IBU65569 ILO65569:ILQ65569 IVK65569:IVM65569 JFG65569:JFI65569 JPC65569:JPE65569 JYY65569:JZA65569 KIU65569:KIW65569 KSQ65569:KSS65569 LCM65569:LCO65569 LMI65569:LMK65569 LWE65569:LWG65569 MGA65569:MGC65569 MPW65569:MPY65569 MZS65569:MZU65569 NJO65569:NJQ65569 NTK65569:NTM65569 ODG65569:ODI65569 ONC65569:ONE65569 OWY65569:OXA65569 PGU65569:PGW65569 PQQ65569:PQS65569 QAM65569:QAO65569 QKI65569:QKK65569 QUE65569:QUG65569 REA65569:REC65569 RNW65569:RNY65569 RXS65569:RXU65569 SHO65569:SHQ65569 SRK65569:SRM65569 TBG65569:TBI65569 TLC65569:TLE65569 TUY65569:TVA65569 UEU65569:UEW65569 UOQ65569:UOS65569 UYM65569:UYO65569 VII65569:VIK65569 VSE65569:VSG65569 WCA65569:WCC65569 WLW65569:WLY65569 WVS65569:WVU65569 K131105:M131105 JG131105:JI131105 TC131105:TE131105 ACY131105:ADA131105 AMU131105:AMW131105 AWQ131105:AWS131105 BGM131105:BGO131105 BQI131105:BQK131105 CAE131105:CAG131105 CKA131105:CKC131105 CTW131105:CTY131105 DDS131105:DDU131105 DNO131105:DNQ131105 DXK131105:DXM131105 EHG131105:EHI131105 ERC131105:ERE131105 FAY131105:FBA131105 FKU131105:FKW131105 FUQ131105:FUS131105 GEM131105:GEO131105 GOI131105:GOK131105 GYE131105:GYG131105 HIA131105:HIC131105 HRW131105:HRY131105 IBS131105:IBU131105 ILO131105:ILQ131105 IVK131105:IVM131105 JFG131105:JFI131105 JPC131105:JPE131105 JYY131105:JZA131105 KIU131105:KIW131105 KSQ131105:KSS131105 LCM131105:LCO131105 LMI131105:LMK131105 LWE131105:LWG131105 MGA131105:MGC131105 MPW131105:MPY131105 MZS131105:MZU131105 NJO131105:NJQ131105 NTK131105:NTM131105 ODG131105:ODI131105 ONC131105:ONE131105 OWY131105:OXA131105 PGU131105:PGW131105 PQQ131105:PQS131105 QAM131105:QAO131105 QKI131105:QKK131105 QUE131105:QUG131105 REA131105:REC131105 RNW131105:RNY131105 RXS131105:RXU131105 SHO131105:SHQ131105 SRK131105:SRM131105 TBG131105:TBI131105 TLC131105:TLE131105 TUY131105:TVA131105 UEU131105:UEW131105 UOQ131105:UOS131105 UYM131105:UYO131105 VII131105:VIK131105 VSE131105:VSG131105 WCA131105:WCC131105 WLW131105:WLY131105 WVS131105:WVU131105 K196641:M196641 JG196641:JI196641 TC196641:TE196641 ACY196641:ADA196641 AMU196641:AMW196641 AWQ196641:AWS196641 BGM196641:BGO196641 BQI196641:BQK196641 CAE196641:CAG196641 CKA196641:CKC196641 CTW196641:CTY196641 DDS196641:DDU196641 DNO196641:DNQ196641 DXK196641:DXM196641 EHG196641:EHI196641 ERC196641:ERE196641 FAY196641:FBA196641 FKU196641:FKW196641 FUQ196641:FUS196641 GEM196641:GEO196641 GOI196641:GOK196641 GYE196641:GYG196641 HIA196641:HIC196641 HRW196641:HRY196641 IBS196641:IBU196641 ILO196641:ILQ196641 IVK196641:IVM196641 JFG196641:JFI196641 JPC196641:JPE196641 JYY196641:JZA196641 KIU196641:KIW196641 KSQ196641:KSS196641 LCM196641:LCO196641 LMI196641:LMK196641 LWE196641:LWG196641 MGA196641:MGC196641 MPW196641:MPY196641 MZS196641:MZU196641 NJO196641:NJQ196641 NTK196641:NTM196641 ODG196641:ODI196641 ONC196641:ONE196641 OWY196641:OXA196641 PGU196641:PGW196641 PQQ196641:PQS196641 QAM196641:QAO196641 QKI196641:QKK196641 QUE196641:QUG196641 REA196641:REC196641 RNW196641:RNY196641 RXS196641:RXU196641 SHO196641:SHQ196641 SRK196641:SRM196641 TBG196641:TBI196641 TLC196641:TLE196641 TUY196641:TVA196641 UEU196641:UEW196641 UOQ196641:UOS196641 UYM196641:UYO196641 VII196641:VIK196641 VSE196641:VSG196641 WCA196641:WCC196641 WLW196641:WLY196641 WVS196641:WVU196641 K262177:M262177 JG262177:JI262177 TC262177:TE262177 ACY262177:ADA262177 AMU262177:AMW262177 AWQ262177:AWS262177 BGM262177:BGO262177 BQI262177:BQK262177 CAE262177:CAG262177 CKA262177:CKC262177 CTW262177:CTY262177 DDS262177:DDU262177 DNO262177:DNQ262177 DXK262177:DXM262177 EHG262177:EHI262177 ERC262177:ERE262177 FAY262177:FBA262177 FKU262177:FKW262177 FUQ262177:FUS262177 GEM262177:GEO262177 GOI262177:GOK262177 GYE262177:GYG262177 HIA262177:HIC262177 HRW262177:HRY262177 IBS262177:IBU262177 ILO262177:ILQ262177 IVK262177:IVM262177 JFG262177:JFI262177 JPC262177:JPE262177 JYY262177:JZA262177 KIU262177:KIW262177 KSQ262177:KSS262177 LCM262177:LCO262177 LMI262177:LMK262177 LWE262177:LWG262177 MGA262177:MGC262177 MPW262177:MPY262177 MZS262177:MZU262177 NJO262177:NJQ262177 NTK262177:NTM262177 ODG262177:ODI262177 ONC262177:ONE262177 OWY262177:OXA262177 PGU262177:PGW262177 PQQ262177:PQS262177 QAM262177:QAO262177 QKI262177:QKK262177 QUE262177:QUG262177 REA262177:REC262177 RNW262177:RNY262177 RXS262177:RXU262177 SHO262177:SHQ262177 SRK262177:SRM262177 TBG262177:TBI262177 TLC262177:TLE262177 TUY262177:TVA262177 UEU262177:UEW262177 UOQ262177:UOS262177 UYM262177:UYO262177 VII262177:VIK262177 VSE262177:VSG262177 WCA262177:WCC262177 WLW262177:WLY262177 WVS262177:WVU262177 K327713:M327713 JG327713:JI327713 TC327713:TE327713 ACY327713:ADA327713 AMU327713:AMW327713 AWQ327713:AWS327713 BGM327713:BGO327713 BQI327713:BQK327713 CAE327713:CAG327713 CKA327713:CKC327713 CTW327713:CTY327713 DDS327713:DDU327713 DNO327713:DNQ327713 DXK327713:DXM327713 EHG327713:EHI327713 ERC327713:ERE327713 FAY327713:FBA327713 FKU327713:FKW327713 FUQ327713:FUS327713 GEM327713:GEO327713 GOI327713:GOK327713 GYE327713:GYG327713 HIA327713:HIC327713 HRW327713:HRY327713 IBS327713:IBU327713 ILO327713:ILQ327713 IVK327713:IVM327713 JFG327713:JFI327713 JPC327713:JPE327713 JYY327713:JZA327713 KIU327713:KIW327713 KSQ327713:KSS327713 LCM327713:LCO327713 LMI327713:LMK327713 LWE327713:LWG327713 MGA327713:MGC327713 MPW327713:MPY327713 MZS327713:MZU327713 NJO327713:NJQ327713 NTK327713:NTM327713 ODG327713:ODI327713 ONC327713:ONE327713 OWY327713:OXA327713 PGU327713:PGW327713 PQQ327713:PQS327713 QAM327713:QAO327713 QKI327713:QKK327713 QUE327713:QUG327713 REA327713:REC327713 RNW327713:RNY327713 RXS327713:RXU327713 SHO327713:SHQ327713 SRK327713:SRM327713 TBG327713:TBI327713 TLC327713:TLE327713 TUY327713:TVA327713 UEU327713:UEW327713 UOQ327713:UOS327713 UYM327713:UYO327713 VII327713:VIK327713 VSE327713:VSG327713 WCA327713:WCC327713 WLW327713:WLY327713 WVS327713:WVU327713 K393249:M393249 JG393249:JI393249 TC393249:TE393249 ACY393249:ADA393249 AMU393249:AMW393249 AWQ393249:AWS393249 BGM393249:BGO393249 BQI393249:BQK393249 CAE393249:CAG393249 CKA393249:CKC393249 CTW393249:CTY393249 DDS393249:DDU393249 DNO393249:DNQ393249 DXK393249:DXM393249 EHG393249:EHI393249 ERC393249:ERE393249 FAY393249:FBA393249 FKU393249:FKW393249 FUQ393249:FUS393249 GEM393249:GEO393249 GOI393249:GOK393249 GYE393249:GYG393249 HIA393249:HIC393249 HRW393249:HRY393249 IBS393249:IBU393249 ILO393249:ILQ393249 IVK393249:IVM393249 JFG393249:JFI393249 JPC393249:JPE393249 JYY393249:JZA393249 KIU393249:KIW393249 KSQ393249:KSS393249 LCM393249:LCO393249 LMI393249:LMK393249 LWE393249:LWG393249 MGA393249:MGC393249 MPW393249:MPY393249 MZS393249:MZU393249 NJO393249:NJQ393249 NTK393249:NTM393249 ODG393249:ODI393249 ONC393249:ONE393249 OWY393249:OXA393249 PGU393249:PGW393249 PQQ393249:PQS393249 QAM393249:QAO393249 QKI393249:QKK393249 QUE393249:QUG393249 REA393249:REC393249 RNW393249:RNY393249 RXS393249:RXU393249 SHO393249:SHQ393249 SRK393249:SRM393249 TBG393249:TBI393249 TLC393249:TLE393249 TUY393249:TVA393249 UEU393249:UEW393249 UOQ393249:UOS393249 UYM393249:UYO393249 VII393249:VIK393249 VSE393249:VSG393249 WCA393249:WCC393249 WLW393249:WLY393249 WVS393249:WVU393249 K458785:M458785 JG458785:JI458785 TC458785:TE458785 ACY458785:ADA458785 AMU458785:AMW458785 AWQ458785:AWS458785 BGM458785:BGO458785 BQI458785:BQK458785 CAE458785:CAG458785 CKA458785:CKC458785 CTW458785:CTY458785 DDS458785:DDU458785 DNO458785:DNQ458785 DXK458785:DXM458785 EHG458785:EHI458785 ERC458785:ERE458785 FAY458785:FBA458785 FKU458785:FKW458785 FUQ458785:FUS458785 GEM458785:GEO458785 GOI458785:GOK458785 GYE458785:GYG458785 HIA458785:HIC458785 HRW458785:HRY458785 IBS458785:IBU458785 ILO458785:ILQ458785 IVK458785:IVM458785 JFG458785:JFI458785 JPC458785:JPE458785 JYY458785:JZA458785 KIU458785:KIW458785 KSQ458785:KSS458785 LCM458785:LCO458785 LMI458785:LMK458785 LWE458785:LWG458785 MGA458785:MGC458785 MPW458785:MPY458785 MZS458785:MZU458785 NJO458785:NJQ458785 NTK458785:NTM458785 ODG458785:ODI458785 ONC458785:ONE458785 OWY458785:OXA458785 PGU458785:PGW458785 PQQ458785:PQS458785 QAM458785:QAO458785 QKI458785:QKK458785 QUE458785:QUG458785 REA458785:REC458785 RNW458785:RNY458785 RXS458785:RXU458785 SHO458785:SHQ458785 SRK458785:SRM458785 TBG458785:TBI458785 TLC458785:TLE458785 TUY458785:TVA458785 UEU458785:UEW458785 UOQ458785:UOS458785 UYM458785:UYO458785 VII458785:VIK458785 VSE458785:VSG458785 WCA458785:WCC458785 WLW458785:WLY458785 WVS458785:WVU458785 K524321:M524321 JG524321:JI524321 TC524321:TE524321 ACY524321:ADA524321 AMU524321:AMW524321 AWQ524321:AWS524321 BGM524321:BGO524321 BQI524321:BQK524321 CAE524321:CAG524321 CKA524321:CKC524321 CTW524321:CTY524321 DDS524321:DDU524321 DNO524321:DNQ524321 DXK524321:DXM524321 EHG524321:EHI524321 ERC524321:ERE524321 FAY524321:FBA524321 FKU524321:FKW524321 FUQ524321:FUS524321 GEM524321:GEO524321 GOI524321:GOK524321 GYE524321:GYG524321 HIA524321:HIC524321 HRW524321:HRY524321 IBS524321:IBU524321 ILO524321:ILQ524321 IVK524321:IVM524321 JFG524321:JFI524321 JPC524321:JPE524321 JYY524321:JZA524321 KIU524321:KIW524321 KSQ524321:KSS524321 LCM524321:LCO524321 LMI524321:LMK524321 LWE524321:LWG524321 MGA524321:MGC524321 MPW524321:MPY524321 MZS524321:MZU524321 NJO524321:NJQ524321 NTK524321:NTM524321 ODG524321:ODI524321 ONC524321:ONE524321 OWY524321:OXA524321 PGU524321:PGW524321 PQQ524321:PQS524321 QAM524321:QAO524321 QKI524321:QKK524321 QUE524321:QUG524321 REA524321:REC524321 RNW524321:RNY524321 RXS524321:RXU524321 SHO524321:SHQ524321 SRK524321:SRM524321 TBG524321:TBI524321 TLC524321:TLE524321 TUY524321:TVA524321 UEU524321:UEW524321 UOQ524321:UOS524321 UYM524321:UYO524321 VII524321:VIK524321 VSE524321:VSG524321 WCA524321:WCC524321 WLW524321:WLY524321 WVS524321:WVU524321 K589857:M589857 JG589857:JI589857 TC589857:TE589857 ACY589857:ADA589857 AMU589857:AMW589857 AWQ589857:AWS589857 BGM589857:BGO589857 BQI589857:BQK589857 CAE589857:CAG589857 CKA589857:CKC589857 CTW589857:CTY589857 DDS589857:DDU589857 DNO589857:DNQ589857 DXK589857:DXM589857 EHG589857:EHI589857 ERC589857:ERE589857 FAY589857:FBA589857 FKU589857:FKW589857 FUQ589857:FUS589857 GEM589857:GEO589857 GOI589857:GOK589857 GYE589857:GYG589857 HIA589857:HIC589857 HRW589857:HRY589857 IBS589857:IBU589857 ILO589857:ILQ589857 IVK589857:IVM589857 JFG589857:JFI589857 JPC589857:JPE589857 JYY589857:JZA589857 KIU589857:KIW589857 KSQ589857:KSS589857 LCM589857:LCO589857 LMI589857:LMK589857 LWE589857:LWG589857 MGA589857:MGC589857 MPW589857:MPY589857 MZS589857:MZU589857 NJO589857:NJQ589857 NTK589857:NTM589857 ODG589857:ODI589857 ONC589857:ONE589857 OWY589857:OXA589857 PGU589857:PGW589857 PQQ589857:PQS589857 QAM589857:QAO589857 QKI589857:QKK589857 QUE589857:QUG589857 REA589857:REC589857 RNW589857:RNY589857 RXS589857:RXU589857 SHO589857:SHQ589857 SRK589857:SRM589857 TBG589857:TBI589857 TLC589857:TLE589857 TUY589857:TVA589857 UEU589857:UEW589857 UOQ589857:UOS589857 UYM589857:UYO589857 VII589857:VIK589857 VSE589857:VSG589857 WCA589857:WCC589857 WLW589857:WLY589857 WVS589857:WVU589857 K655393:M655393 JG655393:JI655393 TC655393:TE655393 ACY655393:ADA655393 AMU655393:AMW655393 AWQ655393:AWS655393 BGM655393:BGO655393 BQI655393:BQK655393 CAE655393:CAG655393 CKA655393:CKC655393 CTW655393:CTY655393 DDS655393:DDU655393 DNO655393:DNQ655393 DXK655393:DXM655393 EHG655393:EHI655393 ERC655393:ERE655393 FAY655393:FBA655393 FKU655393:FKW655393 FUQ655393:FUS655393 GEM655393:GEO655393 GOI655393:GOK655393 GYE655393:GYG655393 HIA655393:HIC655393 HRW655393:HRY655393 IBS655393:IBU655393 ILO655393:ILQ655393 IVK655393:IVM655393 JFG655393:JFI655393 JPC655393:JPE655393 JYY655393:JZA655393 KIU655393:KIW655393 KSQ655393:KSS655393 LCM655393:LCO655393 LMI655393:LMK655393 LWE655393:LWG655393 MGA655393:MGC655393 MPW655393:MPY655393 MZS655393:MZU655393 NJO655393:NJQ655393 NTK655393:NTM655393 ODG655393:ODI655393 ONC655393:ONE655393 OWY655393:OXA655393 PGU655393:PGW655393 PQQ655393:PQS655393 QAM655393:QAO655393 QKI655393:QKK655393 QUE655393:QUG655393 REA655393:REC655393 RNW655393:RNY655393 RXS655393:RXU655393 SHO655393:SHQ655393 SRK655393:SRM655393 TBG655393:TBI655393 TLC655393:TLE655393 TUY655393:TVA655393 UEU655393:UEW655393 UOQ655393:UOS655393 UYM655393:UYO655393 VII655393:VIK655393 VSE655393:VSG655393 WCA655393:WCC655393 WLW655393:WLY655393 WVS655393:WVU655393 K720929:M720929 JG720929:JI720929 TC720929:TE720929 ACY720929:ADA720929 AMU720929:AMW720929 AWQ720929:AWS720929 BGM720929:BGO720929 BQI720929:BQK720929 CAE720929:CAG720929 CKA720929:CKC720929 CTW720929:CTY720929 DDS720929:DDU720929 DNO720929:DNQ720929 DXK720929:DXM720929 EHG720929:EHI720929 ERC720929:ERE720929 FAY720929:FBA720929 FKU720929:FKW720929 FUQ720929:FUS720929 GEM720929:GEO720929 GOI720929:GOK720929 GYE720929:GYG720929 HIA720929:HIC720929 HRW720929:HRY720929 IBS720929:IBU720929 ILO720929:ILQ720929 IVK720929:IVM720929 JFG720929:JFI720929 JPC720929:JPE720929 JYY720929:JZA720929 KIU720929:KIW720929 KSQ720929:KSS720929 LCM720929:LCO720929 LMI720929:LMK720929 LWE720929:LWG720929 MGA720929:MGC720929 MPW720929:MPY720929 MZS720929:MZU720929 NJO720929:NJQ720929 NTK720929:NTM720929 ODG720929:ODI720929 ONC720929:ONE720929 OWY720929:OXA720929 PGU720929:PGW720929 PQQ720929:PQS720929 QAM720929:QAO720929 QKI720929:QKK720929 QUE720929:QUG720929 REA720929:REC720929 RNW720929:RNY720929 RXS720929:RXU720929 SHO720929:SHQ720929 SRK720929:SRM720929 TBG720929:TBI720929 TLC720929:TLE720929 TUY720929:TVA720929 UEU720929:UEW720929 UOQ720929:UOS720929 UYM720929:UYO720929 VII720929:VIK720929 VSE720929:VSG720929 WCA720929:WCC720929 WLW720929:WLY720929 WVS720929:WVU720929 K786465:M786465 JG786465:JI786465 TC786465:TE786465 ACY786465:ADA786465 AMU786465:AMW786465 AWQ786465:AWS786465 BGM786465:BGO786465 BQI786465:BQK786465 CAE786465:CAG786465 CKA786465:CKC786465 CTW786465:CTY786465 DDS786465:DDU786465 DNO786465:DNQ786465 DXK786465:DXM786465 EHG786465:EHI786465 ERC786465:ERE786465 FAY786465:FBA786465 FKU786465:FKW786465 FUQ786465:FUS786465 GEM786465:GEO786465 GOI786465:GOK786465 GYE786465:GYG786465 HIA786465:HIC786465 HRW786465:HRY786465 IBS786465:IBU786465 ILO786465:ILQ786465 IVK786465:IVM786465 JFG786465:JFI786465 JPC786465:JPE786465 JYY786465:JZA786465 KIU786465:KIW786465 KSQ786465:KSS786465 LCM786465:LCO786465 LMI786465:LMK786465 LWE786465:LWG786465 MGA786465:MGC786465 MPW786465:MPY786465 MZS786465:MZU786465 NJO786465:NJQ786465 NTK786465:NTM786465 ODG786465:ODI786465 ONC786465:ONE786465 OWY786465:OXA786465 PGU786465:PGW786465 PQQ786465:PQS786465 QAM786465:QAO786465 QKI786465:QKK786465 QUE786465:QUG786465 REA786465:REC786465 RNW786465:RNY786465 RXS786465:RXU786465 SHO786465:SHQ786465 SRK786465:SRM786465 TBG786465:TBI786465 TLC786465:TLE786465 TUY786465:TVA786465 UEU786465:UEW786465 UOQ786465:UOS786465 UYM786465:UYO786465 VII786465:VIK786465 VSE786465:VSG786465 WCA786465:WCC786465 WLW786465:WLY786465 WVS786465:WVU786465 K852001:M852001 JG852001:JI852001 TC852001:TE852001 ACY852001:ADA852001 AMU852001:AMW852001 AWQ852001:AWS852001 BGM852001:BGO852001 BQI852001:BQK852001 CAE852001:CAG852001 CKA852001:CKC852001 CTW852001:CTY852001 DDS852001:DDU852001 DNO852001:DNQ852001 DXK852001:DXM852001 EHG852001:EHI852001 ERC852001:ERE852001 FAY852001:FBA852001 FKU852001:FKW852001 FUQ852001:FUS852001 GEM852001:GEO852001 GOI852001:GOK852001 GYE852001:GYG852001 HIA852001:HIC852001 HRW852001:HRY852001 IBS852001:IBU852001 ILO852001:ILQ852001 IVK852001:IVM852001 JFG852001:JFI852001 JPC852001:JPE852001 JYY852001:JZA852001 KIU852001:KIW852001 KSQ852001:KSS852001 LCM852001:LCO852001 LMI852001:LMK852001 LWE852001:LWG852001 MGA852001:MGC852001 MPW852001:MPY852001 MZS852001:MZU852001 NJO852001:NJQ852001 NTK852001:NTM852001 ODG852001:ODI852001 ONC852001:ONE852001 OWY852001:OXA852001 PGU852001:PGW852001 PQQ852001:PQS852001 QAM852001:QAO852001 QKI852001:QKK852001 QUE852001:QUG852001 REA852001:REC852001 RNW852001:RNY852001 RXS852001:RXU852001 SHO852001:SHQ852001 SRK852001:SRM852001 TBG852001:TBI852001 TLC852001:TLE852001 TUY852001:TVA852001 UEU852001:UEW852001 UOQ852001:UOS852001 UYM852001:UYO852001 VII852001:VIK852001 VSE852001:VSG852001 WCA852001:WCC852001 WLW852001:WLY852001 WVS852001:WVU852001 K917537:M917537 JG917537:JI917537 TC917537:TE917537 ACY917537:ADA917537 AMU917537:AMW917537 AWQ917537:AWS917537 BGM917537:BGO917537 BQI917537:BQK917537 CAE917537:CAG917537 CKA917537:CKC917537 CTW917537:CTY917537 DDS917537:DDU917537 DNO917537:DNQ917537 DXK917537:DXM917537 EHG917537:EHI917537 ERC917537:ERE917537 FAY917537:FBA917537 FKU917537:FKW917537 FUQ917537:FUS917537 GEM917537:GEO917537 GOI917537:GOK917537 GYE917537:GYG917537 HIA917537:HIC917537 HRW917537:HRY917537 IBS917537:IBU917537 ILO917537:ILQ917537 IVK917537:IVM917537 JFG917537:JFI917537 JPC917537:JPE917537 JYY917537:JZA917537 KIU917537:KIW917537 KSQ917537:KSS917537 LCM917537:LCO917537 LMI917537:LMK917537 LWE917537:LWG917537 MGA917537:MGC917537 MPW917537:MPY917537 MZS917537:MZU917537 NJO917537:NJQ917537 NTK917537:NTM917537 ODG917537:ODI917537 ONC917537:ONE917537 OWY917537:OXA917537 PGU917537:PGW917537 PQQ917537:PQS917537 QAM917537:QAO917537 QKI917537:QKK917537 QUE917537:QUG917537 REA917537:REC917537 RNW917537:RNY917537 RXS917537:RXU917537 SHO917537:SHQ917537 SRK917537:SRM917537 TBG917537:TBI917537 TLC917537:TLE917537 TUY917537:TVA917537 UEU917537:UEW917537 UOQ917537:UOS917537 UYM917537:UYO917537 VII917537:VIK917537 VSE917537:VSG917537 WCA917537:WCC917537 WLW917537:WLY917537 WVS917537:WVU917537 K983073:M983073 JG983073:JI983073 TC983073:TE983073 ACY983073:ADA983073 AMU983073:AMW983073 AWQ983073:AWS983073 BGM983073:BGO983073 BQI983073:BQK983073 CAE983073:CAG983073 CKA983073:CKC983073 CTW983073:CTY983073 DDS983073:DDU983073 DNO983073:DNQ983073 DXK983073:DXM983073 EHG983073:EHI983073 ERC983073:ERE983073 FAY983073:FBA983073 FKU983073:FKW983073 FUQ983073:FUS983073 GEM983073:GEO983073 GOI983073:GOK983073 GYE983073:GYG983073 HIA983073:HIC983073 HRW983073:HRY983073 IBS983073:IBU983073 ILO983073:ILQ983073 IVK983073:IVM983073 JFG983073:JFI983073 JPC983073:JPE983073 JYY983073:JZA983073 KIU983073:KIW983073 KSQ983073:KSS983073 LCM983073:LCO983073 LMI983073:LMK983073 LWE983073:LWG983073 MGA983073:MGC983073 MPW983073:MPY983073 MZS983073:MZU983073 NJO983073:NJQ983073 NTK983073:NTM983073 ODG983073:ODI983073 ONC983073:ONE983073 OWY983073:OXA983073 PGU983073:PGW983073 PQQ983073:PQS983073 QAM983073:QAO983073 QKI983073:QKK983073 QUE983073:QUG983073 REA983073:REC983073 RNW983073:RNY983073 RXS983073:RXU983073 SHO983073:SHQ983073 SRK983073:SRM983073 TBG983073:TBI983073 TLC983073:TLE983073 TUY983073:TVA983073 UEU983073:UEW983073 UOQ983073:UOS983073 UYM983073:UYO983073 VII983073:VIK983073 VSE983073:VSG983073 WCA983073:WCC983073 WLW983073:WLY983073 WVS983073:WVU983073 F24:I24 JB24:JE24 SX24:TA24 ACT24:ACW24 AMP24:AMS24 AWL24:AWO24 BGH24:BGK24 BQD24:BQG24 BZZ24:CAC24 CJV24:CJY24 CTR24:CTU24 DDN24:DDQ24 DNJ24:DNM24 DXF24:DXI24 EHB24:EHE24 EQX24:ERA24 FAT24:FAW24 FKP24:FKS24 FUL24:FUO24 GEH24:GEK24 GOD24:GOG24 GXZ24:GYC24 HHV24:HHY24 HRR24:HRU24 IBN24:IBQ24 ILJ24:ILM24 IVF24:IVI24 JFB24:JFE24 JOX24:JPA24 JYT24:JYW24 KIP24:KIS24 KSL24:KSO24 LCH24:LCK24 LMD24:LMG24 LVZ24:LWC24 MFV24:MFY24 MPR24:MPU24 MZN24:MZQ24 NJJ24:NJM24 NTF24:NTI24 ODB24:ODE24 OMX24:ONA24 OWT24:OWW24 PGP24:PGS24 PQL24:PQO24 QAH24:QAK24 QKD24:QKG24 QTZ24:QUC24 RDV24:RDY24 RNR24:RNU24 RXN24:RXQ24 SHJ24:SHM24 SRF24:SRI24 TBB24:TBE24 TKX24:TLA24 TUT24:TUW24 UEP24:UES24 UOL24:UOO24 UYH24:UYK24 VID24:VIG24 VRZ24:VSC24 WBV24:WBY24 WLR24:WLU24 WVN24:WVQ24 F65567:I65567 JB65567:JE65567 SX65567:TA65567 ACT65567:ACW65567 AMP65567:AMS65567 AWL65567:AWO65567 BGH65567:BGK65567 BQD65567:BQG65567 BZZ65567:CAC65567 CJV65567:CJY65567 CTR65567:CTU65567 DDN65567:DDQ65567 DNJ65567:DNM65567 DXF65567:DXI65567 EHB65567:EHE65567 EQX65567:ERA65567 FAT65567:FAW65567 FKP65567:FKS65567 FUL65567:FUO65567 GEH65567:GEK65567 GOD65567:GOG65567 GXZ65567:GYC65567 HHV65567:HHY65567 HRR65567:HRU65567 IBN65567:IBQ65567 ILJ65567:ILM65567 IVF65567:IVI65567 JFB65567:JFE65567 JOX65567:JPA65567 JYT65567:JYW65567 KIP65567:KIS65567 KSL65567:KSO65567 LCH65567:LCK65567 LMD65567:LMG65567 LVZ65567:LWC65567 MFV65567:MFY65567 MPR65567:MPU65567 MZN65567:MZQ65567 NJJ65567:NJM65567 NTF65567:NTI65567 ODB65567:ODE65567 OMX65567:ONA65567 OWT65567:OWW65567 PGP65567:PGS65567 PQL65567:PQO65567 QAH65567:QAK65567 QKD65567:QKG65567 QTZ65567:QUC65567 RDV65567:RDY65567 RNR65567:RNU65567 RXN65567:RXQ65567 SHJ65567:SHM65567 SRF65567:SRI65567 TBB65567:TBE65567 TKX65567:TLA65567 TUT65567:TUW65567 UEP65567:UES65567 UOL65567:UOO65567 UYH65567:UYK65567 VID65567:VIG65567 VRZ65567:VSC65567 WBV65567:WBY65567 WLR65567:WLU65567 WVN65567:WVQ65567 F131103:I131103 JB131103:JE131103 SX131103:TA131103 ACT131103:ACW131103 AMP131103:AMS131103 AWL131103:AWO131103 BGH131103:BGK131103 BQD131103:BQG131103 BZZ131103:CAC131103 CJV131103:CJY131103 CTR131103:CTU131103 DDN131103:DDQ131103 DNJ131103:DNM131103 DXF131103:DXI131103 EHB131103:EHE131103 EQX131103:ERA131103 FAT131103:FAW131103 FKP131103:FKS131103 FUL131103:FUO131103 GEH131103:GEK131103 GOD131103:GOG131103 GXZ131103:GYC131103 HHV131103:HHY131103 HRR131103:HRU131103 IBN131103:IBQ131103 ILJ131103:ILM131103 IVF131103:IVI131103 JFB131103:JFE131103 JOX131103:JPA131103 JYT131103:JYW131103 KIP131103:KIS131103 KSL131103:KSO131103 LCH131103:LCK131103 LMD131103:LMG131103 LVZ131103:LWC131103 MFV131103:MFY131103 MPR131103:MPU131103 MZN131103:MZQ131103 NJJ131103:NJM131103 NTF131103:NTI131103 ODB131103:ODE131103 OMX131103:ONA131103 OWT131103:OWW131103 PGP131103:PGS131103 PQL131103:PQO131103 QAH131103:QAK131103 QKD131103:QKG131103 QTZ131103:QUC131103 RDV131103:RDY131103 RNR131103:RNU131103 RXN131103:RXQ131103 SHJ131103:SHM131103 SRF131103:SRI131103 TBB131103:TBE131103 TKX131103:TLA131103 TUT131103:TUW131103 UEP131103:UES131103 UOL131103:UOO131103 UYH131103:UYK131103 VID131103:VIG131103 VRZ131103:VSC131103 WBV131103:WBY131103 WLR131103:WLU131103 WVN131103:WVQ131103 F196639:I196639 JB196639:JE196639 SX196639:TA196639 ACT196639:ACW196639 AMP196639:AMS196639 AWL196639:AWO196639 BGH196639:BGK196639 BQD196639:BQG196639 BZZ196639:CAC196639 CJV196639:CJY196639 CTR196639:CTU196639 DDN196639:DDQ196639 DNJ196639:DNM196639 DXF196639:DXI196639 EHB196639:EHE196639 EQX196639:ERA196639 FAT196639:FAW196639 FKP196639:FKS196639 FUL196639:FUO196639 GEH196639:GEK196639 GOD196639:GOG196639 GXZ196639:GYC196639 HHV196639:HHY196639 HRR196639:HRU196639 IBN196639:IBQ196639 ILJ196639:ILM196639 IVF196639:IVI196639 JFB196639:JFE196639 JOX196639:JPA196639 JYT196639:JYW196639 KIP196639:KIS196639 KSL196639:KSO196639 LCH196639:LCK196639 LMD196639:LMG196639 LVZ196639:LWC196639 MFV196639:MFY196639 MPR196639:MPU196639 MZN196639:MZQ196639 NJJ196639:NJM196639 NTF196639:NTI196639 ODB196639:ODE196639 OMX196639:ONA196639 OWT196639:OWW196639 PGP196639:PGS196639 PQL196639:PQO196639 QAH196639:QAK196639 QKD196639:QKG196639 QTZ196639:QUC196639 RDV196639:RDY196639 RNR196639:RNU196639 RXN196639:RXQ196639 SHJ196639:SHM196639 SRF196639:SRI196639 TBB196639:TBE196639 TKX196639:TLA196639 TUT196639:TUW196639 UEP196639:UES196639 UOL196639:UOO196639 UYH196639:UYK196639 VID196639:VIG196639 VRZ196639:VSC196639 WBV196639:WBY196639 WLR196639:WLU196639 WVN196639:WVQ196639 F262175:I262175 JB262175:JE262175 SX262175:TA262175 ACT262175:ACW262175 AMP262175:AMS262175 AWL262175:AWO262175 BGH262175:BGK262175 BQD262175:BQG262175 BZZ262175:CAC262175 CJV262175:CJY262175 CTR262175:CTU262175 DDN262175:DDQ262175 DNJ262175:DNM262175 DXF262175:DXI262175 EHB262175:EHE262175 EQX262175:ERA262175 FAT262175:FAW262175 FKP262175:FKS262175 FUL262175:FUO262175 GEH262175:GEK262175 GOD262175:GOG262175 GXZ262175:GYC262175 HHV262175:HHY262175 HRR262175:HRU262175 IBN262175:IBQ262175 ILJ262175:ILM262175 IVF262175:IVI262175 JFB262175:JFE262175 JOX262175:JPA262175 JYT262175:JYW262175 KIP262175:KIS262175 KSL262175:KSO262175 LCH262175:LCK262175 LMD262175:LMG262175 LVZ262175:LWC262175 MFV262175:MFY262175 MPR262175:MPU262175 MZN262175:MZQ262175 NJJ262175:NJM262175 NTF262175:NTI262175 ODB262175:ODE262175 OMX262175:ONA262175 OWT262175:OWW262175 PGP262175:PGS262175 PQL262175:PQO262175 QAH262175:QAK262175 QKD262175:QKG262175 QTZ262175:QUC262175 RDV262175:RDY262175 RNR262175:RNU262175 RXN262175:RXQ262175 SHJ262175:SHM262175 SRF262175:SRI262175 TBB262175:TBE262175 TKX262175:TLA262175 TUT262175:TUW262175 UEP262175:UES262175 UOL262175:UOO262175 UYH262175:UYK262175 VID262175:VIG262175 VRZ262175:VSC262175 WBV262175:WBY262175 WLR262175:WLU262175 WVN262175:WVQ262175 F327711:I327711 JB327711:JE327711 SX327711:TA327711 ACT327711:ACW327711 AMP327711:AMS327711 AWL327711:AWO327711 BGH327711:BGK327711 BQD327711:BQG327711 BZZ327711:CAC327711 CJV327711:CJY327711 CTR327711:CTU327711 DDN327711:DDQ327711 DNJ327711:DNM327711 DXF327711:DXI327711 EHB327711:EHE327711 EQX327711:ERA327711 FAT327711:FAW327711 FKP327711:FKS327711 FUL327711:FUO327711 GEH327711:GEK327711 GOD327711:GOG327711 GXZ327711:GYC327711 HHV327711:HHY327711 HRR327711:HRU327711 IBN327711:IBQ327711 ILJ327711:ILM327711 IVF327711:IVI327711 JFB327711:JFE327711 JOX327711:JPA327711 JYT327711:JYW327711 KIP327711:KIS327711 KSL327711:KSO327711 LCH327711:LCK327711 LMD327711:LMG327711 LVZ327711:LWC327711 MFV327711:MFY327711 MPR327711:MPU327711 MZN327711:MZQ327711 NJJ327711:NJM327711 NTF327711:NTI327711 ODB327711:ODE327711 OMX327711:ONA327711 OWT327711:OWW327711 PGP327711:PGS327711 PQL327711:PQO327711 QAH327711:QAK327711 QKD327711:QKG327711 QTZ327711:QUC327711 RDV327711:RDY327711 RNR327711:RNU327711 RXN327711:RXQ327711 SHJ327711:SHM327711 SRF327711:SRI327711 TBB327711:TBE327711 TKX327711:TLA327711 TUT327711:TUW327711 UEP327711:UES327711 UOL327711:UOO327711 UYH327711:UYK327711 VID327711:VIG327711 VRZ327711:VSC327711 WBV327711:WBY327711 WLR327711:WLU327711 WVN327711:WVQ327711 F393247:I393247 JB393247:JE393247 SX393247:TA393247 ACT393247:ACW393247 AMP393247:AMS393247 AWL393247:AWO393247 BGH393247:BGK393247 BQD393247:BQG393247 BZZ393247:CAC393247 CJV393247:CJY393247 CTR393247:CTU393247 DDN393247:DDQ393247 DNJ393247:DNM393247 DXF393247:DXI393247 EHB393247:EHE393247 EQX393247:ERA393247 FAT393247:FAW393247 FKP393247:FKS393247 FUL393247:FUO393247 GEH393247:GEK393247 GOD393247:GOG393247 GXZ393247:GYC393247 HHV393247:HHY393247 HRR393247:HRU393247 IBN393247:IBQ393247 ILJ393247:ILM393247 IVF393247:IVI393247 JFB393247:JFE393247 JOX393247:JPA393247 JYT393247:JYW393247 KIP393247:KIS393247 KSL393247:KSO393247 LCH393247:LCK393247 LMD393247:LMG393247 LVZ393247:LWC393247 MFV393247:MFY393247 MPR393247:MPU393247 MZN393247:MZQ393247 NJJ393247:NJM393247 NTF393247:NTI393247 ODB393247:ODE393247 OMX393247:ONA393247 OWT393247:OWW393247 PGP393247:PGS393247 PQL393247:PQO393247 QAH393247:QAK393247 QKD393247:QKG393247 QTZ393247:QUC393247 RDV393247:RDY393247 RNR393247:RNU393247 RXN393247:RXQ393247 SHJ393247:SHM393247 SRF393247:SRI393247 TBB393247:TBE393247 TKX393247:TLA393247 TUT393247:TUW393247 UEP393247:UES393247 UOL393247:UOO393247 UYH393247:UYK393247 VID393247:VIG393247 VRZ393247:VSC393247 WBV393247:WBY393247 WLR393247:WLU393247 WVN393247:WVQ393247 F458783:I458783 JB458783:JE458783 SX458783:TA458783 ACT458783:ACW458783 AMP458783:AMS458783 AWL458783:AWO458783 BGH458783:BGK458783 BQD458783:BQG458783 BZZ458783:CAC458783 CJV458783:CJY458783 CTR458783:CTU458783 DDN458783:DDQ458783 DNJ458783:DNM458783 DXF458783:DXI458783 EHB458783:EHE458783 EQX458783:ERA458783 FAT458783:FAW458783 FKP458783:FKS458783 FUL458783:FUO458783 GEH458783:GEK458783 GOD458783:GOG458783 GXZ458783:GYC458783 HHV458783:HHY458783 HRR458783:HRU458783 IBN458783:IBQ458783 ILJ458783:ILM458783 IVF458783:IVI458783 JFB458783:JFE458783 JOX458783:JPA458783 JYT458783:JYW458783 KIP458783:KIS458783 KSL458783:KSO458783 LCH458783:LCK458783 LMD458783:LMG458783 LVZ458783:LWC458783 MFV458783:MFY458783 MPR458783:MPU458783 MZN458783:MZQ458783 NJJ458783:NJM458783 NTF458783:NTI458783 ODB458783:ODE458783 OMX458783:ONA458783 OWT458783:OWW458783 PGP458783:PGS458783 PQL458783:PQO458783 QAH458783:QAK458783 QKD458783:QKG458783 QTZ458783:QUC458783 RDV458783:RDY458783 RNR458783:RNU458783 RXN458783:RXQ458783 SHJ458783:SHM458783 SRF458783:SRI458783 TBB458783:TBE458783 TKX458783:TLA458783 TUT458783:TUW458783 UEP458783:UES458783 UOL458783:UOO458783 UYH458783:UYK458783 VID458783:VIG458783 VRZ458783:VSC458783 WBV458783:WBY458783 WLR458783:WLU458783 WVN458783:WVQ458783 F524319:I524319 JB524319:JE524319 SX524319:TA524319 ACT524319:ACW524319 AMP524319:AMS524319 AWL524319:AWO524319 BGH524319:BGK524319 BQD524319:BQG524319 BZZ524319:CAC524319 CJV524319:CJY524319 CTR524319:CTU524319 DDN524319:DDQ524319 DNJ524319:DNM524319 DXF524319:DXI524319 EHB524319:EHE524319 EQX524319:ERA524319 FAT524319:FAW524319 FKP524319:FKS524319 FUL524319:FUO524319 GEH524319:GEK524319 GOD524319:GOG524319 GXZ524319:GYC524319 HHV524319:HHY524319 HRR524319:HRU524319 IBN524319:IBQ524319 ILJ524319:ILM524319 IVF524319:IVI524319 JFB524319:JFE524319 JOX524319:JPA524319 JYT524319:JYW524319 KIP524319:KIS524319 KSL524319:KSO524319 LCH524319:LCK524319 LMD524319:LMG524319 LVZ524319:LWC524319 MFV524319:MFY524319 MPR524319:MPU524319 MZN524319:MZQ524319 NJJ524319:NJM524319 NTF524319:NTI524319 ODB524319:ODE524319 OMX524319:ONA524319 OWT524319:OWW524319 PGP524319:PGS524319 PQL524319:PQO524319 QAH524319:QAK524319 QKD524319:QKG524319 QTZ524319:QUC524319 RDV524319:RDY524319 RNR524319:RNU524319 RXN524319:RXQ524319 SHJ524319:SHM524319 SRF524319:SRI524319 TBB524319:TBE524319 TKX524319:TLA524319 TUT524319:TUW524319 UEP524319:UES524319 UOL524319:UOO524319 UYH524319:UYK524319 VID524319:VIG524319 VRZ524319:VSC524319 WBV524319:WBY524319 WLR524319:WLU524319 WVN524319:WVQ524319 F589855:I589855 JB589855:JE589855 SX589855:TA589855 ACT589855:ACW589855 AMP589855:AMS589855 AWL589855:AWO589855 BGH589855:BGK589855 BQD589855:BQG589855 BZZ589855:CAC589855 CJV589855:CJY589855 CTR589855:CTU589855 DDN589855:DDQ589855 DNJ589855:DNM589855 DXF589855:DXI589855 EHB589855:EHE589855 EQX589855:ERA589855 FAT589855:FAW589855 FKP589855:FKS589855 FUL589855:FUO589855 GEH589855:GEK589855 GOD589855:GOG589855 GXZ589855:GYC589855 HHV589855:HHY589855 HRR589855:HRU589855 IBN589855:IBQ589855 ILJ589855:ILM589855 IVF589855:IVI589855 JFB589855:JFE589855 JOX589855:JPA589855 JYT589855:JYW589855 KIP589855:KIS589855 KSL589855:KSO589855 LCH589855:LCK589855 LMD589855:LMG589855 LVZ589855:LWC589855 MFV589855:MFY589855 MPR589855:MPU589855 MZN589855:MZQ589855 NJJ589855:NJM589855 NTF589855:NTI589855 ODB589855:ODE589855 OMX589855:ONA589855 OWT589855:OWW589855 PGP589855:PGS589855 PQL589855:PQO589855 QAH589855:QAK589855 QKD589855:QKG589855 QTZ589855:QUC589855 RDV589855:RDY589855 RNR589855:RNU589855 RXN589855:RXQ589855 SHJ589855:SHM589855 SRF589855:SRI589855 TBB589855:TBE589855 TKX589855:TLA589855 TUT589855:TUW589855 UEP589855:UES589855 UOL589855:UOO589855 UYH589855:UYK589855 VID589855:VIG589855 VRZ589855:VSC589855 WBV589855:WBY589855 WLR589855:WLU589855 WVN589855:WVQ589855 F655391:I655391 JB655391:JE655391 SX655391:TA655391 ACT655391:ACW655391 AMP655391:AMS655391 AWL655391:AWO655391 BGH655391:BGK655391 BQD655391:BQG655391 BZZ655391:CAC655391 CJV655391:CJY655391 CTR655391:CTU655391 DDN655391:DDQ655391 DNJ655391:DNM655391 DXF655391:DXI655391 EHB655391:EHE655391 EQX655391:ERA655391 FAT655391:FAW655391 FKP655391:FKS655391 FUL655391:FUO655391 GEH655391:GEK655391 GOD655391:GOG655391 GXZ655391:GYC655391 HHV655391:HHY655391 HRR655391:HRU655391 IBN655391:IBQ655391 ILJ655391:ILM655391 IVF655391:IVI655391 JFB655391:JFE655391 JOX655391:JPA655391 JYT655391:JYW655391 KIP655391:KIS655391 KSL655391:KSO655391 LCH655391:LCK655391 LMD655391:LMG655391 LVZ655391:LWC655391 MFV655391:MFY655391 MPR655391:MPU655391 MZN655391:MZQ655391 NJJ655391:NJM655391 NTF655391:NTI655391 ODB655391:ODE655391 OMX655391:ONA655391 OWT655391:OWW655391 PGP655391:PGS655391 PQL655391:PQO655391 QAH655391:QAK655391 QKD655391:QKG655391 QTZ655391:QUC655391 RDV655391:RDY655391 RNR655391:RNU655391 RXN655391:RXQ655391 SHJ655391:SHM655391 SRF655391:SRI655391 TBB655391:TBE655391 TKX655391:TLA655391 TUT655391:TUW655391 UEP655391:UES655391 UOL655391:UOO655391 UYH655391:UYK655391 VID655391:VIG655391 VRZ655391:VSC655391 WBV655391:WBY655391 WLR655391:WLU655391 WVN655391:WVQ655391 F720927:I720927 JB720927:JE720927 SX720927:TA720927 ACT720927:ACW720927 AMP720927:AMS720927 AWL720927:AWO720927 BGH720927:BGK720927 BQD720927:BQG720927 BZZ720927:CAC720927 CJV720927:CJY720927 CTR720927:CTU720927 DDN720927:DDQ720927 DNJ720927:DNM720927 DXF720927:DXI720927 EHB720927:EHE720927 EQX720927:ERA720927 FAT720927:FAW720927 FKP720927:FKS720927 FUL720927:FUO720927 GEH720927:GEK720927 GOD720927:GOG720927 GXZ720927:GYC720927 HHV720927:HHY720927 HRR720927:HRU720927 IBN720927:IBQ720927 ILJ720927:ILM720927 IVF720927:IVI720927 JFB720927:JFE720927 JOX720927:JPA720927 JYT720927:JYW720927 KIP720927:KIS720927 KSL720927:KSO720927 LCH720927:LCK720927 LMD720927:LMG720927 LVZ720927:LWC720927 MFV720927:MFY720927 MPR720927:MPU720927 MZN720927:MZQ720927 NJJ720927:NJM720927 NTF720927:NTI720927 ODB720927:ODE720927 OMX720927:ONA720927 OWT720927:OWW720927 PGP720927:PGS720927 PQL720927:PQO720927 QAH720927:QAK720927 QKD720927:QKG720927 QTZ720927:QUC720927 RDV720927:RDY720927 RNR720927:RNU720927 RXN720927:RXQ720927 SHJ720927:SHM720927 SRF720927:SRI720927 TBB720927:TBE720927 TKX720927:TLA720927 TUT720927:TUW720927 UEP720927:UES720927 UOL720927:UOO720927 UYH720927:UYK720927 VID720927:VIG720927 VRZ720927:VSC720927 WBV720927:WBY720927 WLR720927:WLU720927 WVN720927:WVQ720927 F786463:I786463 JB786463:JE786463 SX786463:TA786463 ACT786463:ACW786463 AMP786463:AMS786463 AWL786463:AWO786463 BGH786463:BGK786463 BQD786463:BQG786463 BZZ786463:CAC786463 CJV786463:CJY786463 CTR786463:CTU786463 DDN786463:DDQ786463 DNJ786463:DNM786463 DXF786463:DXI786463 EHB786463:EHE786463 EQX786463:ERA786463 FAT786463:FAW786463 FKP786463:FKS786463 FUL786463:FUO786463 GEH786463:GEK786463 GOD786463:GOG786463 GXZ786463:GYC786463 HHV786463:HHY786463 HRR786463:HRU786463 IBN786463:IBQ786463 ILJ786463:ILM786463 IVF786463:IVI786463 JFB786463:JFE786463 JOX786463:JPA786463 JYT786463:JYW786463 KIP786463:KIS786463 KSL786463:KSO786463 LCH786463:LCK786463 LMD786463:LMG786463 LVZ786463:LWC786463 MFV786463:MFY786463 MPR786463:MPU786463 MZN786463:MZQ786463 NJJ786463:NJM786463 NTF786463:NTI786463 ODB786463:ODE786463 OMX786463:ONA786463 OWT786463:OWW786463 PGP786463:PGS786463 PQL786463:PQO786463 QAH786463:QAK786463 QKD786463:QKG786463 QTZ786463:QUC786463 RDV786463:RDY786463 RNR786463:RNU786463 RXN786463:RXQ786463 SHJ786463:SHM786463 SRF786463:SRI786463 TBB786463:TBE786463 TKX786463:TLA786463 TUT786463:TUW786463 UEP786463:UES786463 UOL786463:UOO786463 UYH786463:UYK786463 VID786463:VIG786463 VRZ786463:VSC786463 WBV786463:WBY786463 WLR786463:WLU786463 WVN786463:WVQ786463 F851999:I851999 JB851999:JE851999 SX851999:TA851999 ACT851999:ACW851999 AMP851999:AMS851999 AWL851999:AWO851999 BGH851999:BGK851999 BQD851999:BQG851999 BZZ851999:CAC851999 CJV851999:CJY851999 CTR851999:CTU851999 DDN851999:DDQ851999 DNJ851999:DNM851999 DXF851999:DXI851999 EHB851999:EHE851999 EQX851999:ERA851999 FAT851999:FAW851999 FKP851999:FKS851999 FUL851999:FUO851999 GEH851999:GEK851999 GOD851999:GOG851999 GXZ851999:GYC851999 HHV851999:HHY851999 HRR851999:HRU851999 IBN851999:IBQ851999 ILJ851999:ILM851999 IVF851999:IVI851999 JFB851999:JFE851999 JOX851999:JPA851999 JYT851999:JYW851999 KIP851999:KIS851999 KSL851999:KSO851999 LCH851999:LCK851999 LMD851999:LMG851999 LVZ851999:LWC851999 MFV851999:MFY851999 MPR851999:MPU851999 MZN851999:MZQ851999 NJJ851999:NJM851999 NTF851999:NTI851999 ODB851999:ODE851999 OMX851999:ONA851999 OWT851999:OWW851999 PGP851999:PGS851999 PQL851999:PQO851999 QAH851999:QAK851999 QKD851999:QKG851999 QTZ851999:QUC851999 RDV851999:RDY851999 RNR851999:RNU851999 RXN851999:RXQ851999 SHJ851999:SHM851999 SRF851999:SRI851999 TBB851999:TBE851999 TKX851999:TLA851999 TUT851999:TUW851999 UEP851999:UES851999 UOL851999:UOO851999 UYH851999:UYK851999 VID851999:VIG851999 VRZ851999:VSC851999 WBV851999:WBY851999 WLR851999:WLU851999 WVN851999:WVQ851999 F917535:I917535 JB917535:JE917535 SX917535:TA917535 ACT917535:ACW917535 AMP917535:AMS917535 AWL917535:AWO917535 BGH917535:BGK917535 BQD917535:BQG917535 BZZ917535:CAC917535 CJV917535:CJY917535 CTR917535:CTU917535 DDN917535:DDQ917535 DNJ917535:DNM917535 DXF917535:DXI917535 EHB917535:EHE917535 EQX917535:ERA917535 FAT917535:FAW917535 FKP917535:FKS917535 FUL917535:FUO917535 GEH917535:GEK917535 GOD917535:GOG917535 GXZ917535:GYC917535 HHV917535:HHY917535 HRR917535:HRU917535 IBN917535:IBQ917535 ILJ917535:ILM917535 IVF917535:IVI917535 JFB917535:JFE917535 JOX917535:JPA917535 JYT917535:JYW917535 KIP917535:KIS917535 KSL917535:KSO917535 LCH917535:LCK917535 LMD917535:LMG917535 LVZ917535:LWC917535 MFV917535:MFY917535 MPR917535:MPU917535 MZN917535:MZQ917535 NJJ917535:NJM917535 NTF917535:NTI917535 ODB917535:ODE917535 OMX917535:ONA917535 OWT917535:OWW917535 PGP917535:PGS917535 PQL917535:PQO917535 QAH917535:QAK917535 QKD917535:QKG917535 QTZ917535:QUC917535 RDV917535:RDY917535 RNR917535:RNU917535 RXN917535:RXQ917535 SHJ917535:SHM917535 SRF917535:SRI917535 TBB917535:TBE917535 TKX917535:TLA917535 TUT917535:TUW917535 UEP917535:UES917535 UOL917535:UOO917535 UYH917535:UYK917535 VID917535:VIG917535 VRZ917535:VSC917535 WBV917535:WBY917535 WLR917535:WLU917535 WVN917535:WVQ917535 F983071:I983071 JB983071:JE983071 SX983071:TA983071 ACT983071:ACW983071 AMP983071:AMS983071 AWL983071:AWO983071 BGH983071:BGK983071 BQD983071:BQG983071 BZZ983071:CAC983071 CJV983071:CJY983071 CTR983071:CTU983071 DDN983071:DDQ983071 DNJ983071:DNM983071 DXF983071:DXI983071 EHB983071:EHE983071 EQX983071:ERA983071 FAT983071:FAW983071 FKP983071:FKS983071 FUL983071:FUO983071 GEH983071:GEK983071 GOD983071:GOG983071 GXZ983071:GYC983071 HHV983071:HHY983071 HRR983071:HRU983071 IBN983071:IBQ983071 ILJ983071:ILM983071 IVF983071:IVI983071 JFB983071:JFE983071 JOX983071:JPA983071 JYT983071:JYW983071 KIP983071:KIS983071 KSL983071:KSO983071 LCH983071:LCK983071 LMD983071:LMG983071 LVZ983071:LWC983071 MFV983071:MFY983071 MPR983071:MPU983071 MZN983071:MZQ983071 NJJ983071:NJM983071 NTF983071:NTI983071 ODB983071:ODE983071 OMX983071:ONA983071 OWT983071:OWW983071 PGP983071:PGS983071 PQL983071:PQO983071 QAH983071:QAK983071 QKD983071:QKG983071 QTZ983071:QUC983071 RDV983071:RDY983071 RNR983071:RNU983071 RXN983071:RXQ983071 SHJ983071:SHM983071 SRF983071:SRI983071 TBB983071:TBE983071 TKX983071:TLA983071 TUT983071:TUW983071 UEP983071:UES983071 UOL983071:UOO983071 UYH983071:UYK983071 VID983071:VIG983071 VRZ983071:VSC983071 WBV983071:WBY983071 WLR983071:WLU983071 WVN983071:WVQ983071 F26:I26 JB26:JE26 SX26:TA26 ACT26:ACW26 AMP26:AMS26 AWL26:AWO26 BGH26:BGK26 BQD26:BQG26 BZZ26:CAC26 CJV26:CJY26 CTR26:CTU26 DDN26:DDQ26 DNJ26:DNM26 DXF26:DXI26 EHB26:EHE26 EQX26:ERA26 FAT26:FAW26 FKP26:FKS26 FUL26:FUO26 GEH26:GEK26 GOD26:GOG26 GXZ26:GYC26 HHV26:HHY26 HRR26:HRU26 IBN26:IBQ26 ILJ26:ILM26 IVF26:IVI26 JFB26:JFE26 JOX26:JPA26 JYT26:JYW26 KIP26:KIS26 KSL26:KSO26 LCH26:LCK26 LMD26:LMG26 LVZ26:LWC26 MFV26:MFY26 MPR26:MPU26 MZN26:MZQ26 NJJ26:NJM26 NTF26:NTI26 ODB26:ODE26 OMX26:ONA26 OWT26:OWW26 PGP26:PGS26 PQL26:PQO26 QAH26:QAK26 QKD26:QKG26 QTZ26:QUC26 RDV26:RDY26 RNR26:RNU26 RXN26:RXQ26 SHJ26:SHM26 SRF26:SRI26 TBB26:TBE26 TKX26:TLA26 TUT26:TUW26 UEP26:UES26 UOL26:UOO26 UYH26:UYK26 VID26:VIG26 VRZ26:VSC26 WBV26:WBY26 WLR26:WLU26 WVN26:WVQ26 F65569:I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F131105:I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F196641:I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F262177:I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F327713:I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F393249:I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F458785:I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F524321:I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F589857:I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F655393:I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F720929:I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F786465:I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F852001:I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F917537:I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F983073:I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28:I28 JB28:JE28 SX28:TA28 ACT28:ACW28 AMP28:AMS28 AWL28:AWO28 BGH28:BGK28 BQD28:BQG28 BZZ28:CAC28 CJV28:CJY28 CTR28:CTU28 DDN28:DDQ28 DNJ28:DNM28 DXF28:DXI28 EHB28:EHE28 EQX28:ERA28 FAT28:FAW28 FKP28:FKS28 FUL28:FUO28 GEH28:GEK28 GOD28:GOG28 GXZ28:GYC28 HHV28:HHY28 HRR28:HRU28 IBN28:IBQ28 ILJ28:ILM28 IVF28:IVI28 JFB28:JFE28 JOX28:JPA28 JYT28:JYW28 KIP28:KIS28 KSL28:KSO28 LCH28:LCK28 LMD28:LMG28 LVZ28:LWC28 MFV28:MFY28 MPR28:MPU28 MZN28:MZQ28 NJJ28:NJM28 NTF28:NTI28 ODB28:ODE28 OMX28:ONA28 OWT28:OWW28 PGP28:PGS28 PQL28:PQO28 QAH28:QAK28 QKD28:QKG28 QTZ28:QUC28 RDV28:RDY28 RNR28:RNU28 RXN28:RXQ28 SHJ28:SHM28 SRF28:SRI28 TBB28:TBE28 TKX28:TLA28 TUT28:TUW28 UEP28:UES28 UOL28:UOO28 UYH28:UYK28 VID28:VIG28 VRZ28:VSC28 WBV28:WBY28 WLR28:WLU28 WVN28:WVQ28 F65571:I65571 JB65571:JE65571 SX65571:TA65571 ACT65571:ACW65571 AMP65571:AMS65571 AWL65571:AWO65571 BGH65571:BGK65571 BQD65571:BQG65571 BZZ65571:CAC65571 CJV65571:CJY65571 CTR65571:CTU65571 DDN65571:DDQ65571 DNJ65571:DNM65571 DXF65571:DXI65571 EHB65571:EHE65571 EQX65571:ERA65571 FAT65571:FAW65571 FKP65571:FKS65571 FUL65571:FUO65571 GEH65571:GEK65571 GOD65571:GOG65571 GXZ65571:GYC65571 HHV65571:HHY65571 HRR65571:HRU65571 IBN65571:IBQ65571 ILJ65571:ILM65571 IVF65571:IVI65571 JFB65571:JFE65571 JOX65571:JPA65571 JYT65571:JYW65571 KIP65571:KIS65571 KSL65571:KSO65571 LCH65571:LCK65571 LMD65571:LMG65571 LVZ65571:LWC65571 MFV65571:MFY65571 MPR65571:MPU65571 MZN65571:MZQ65571 NJJ65571:NJM65571 NTF65571:NTI65571 ODB65571:ODE65571 OMX65571:ONA65571 OWT65571:OWW65571 PGP65571:PGS65571 PQL65571:PQO65571 QAH65571:QAK65571 QKD65571:QKG65571 QTZ65571:QUC65571 RDV65571:RDY65571 RNR65571:RNU65571 RXN65571:RXQ65571 SHJ65571:SHM65571 SRF65571:SRI65571 TBB65571:TBE65571 TKX65571:TLA65571 TUT65571:TUW65571 UEP65571:UES65571 UOL65571:UOO65571 UYH65571:UYK65571 VID65571:VIG65571 VRZ65571:VSC65571 WBV65571:WBY65571 WLR65571:WLU65571 WVN65571:WVQ65571 F131107:I131107 JB131107:JE131107 SX131107:TA131107 ACT131107:ACW131107 AMP131107:AMS131107 AWL131107:AWO131107 BGH131107:BGK131107 BQD131107:BQG131107 BZZ131107:CAC131107 CJV131107:CJY131107 CTR131107:CTU131107 DDN131107:DDQ131107 DNJ131107:DNM131107 DXF131107:DXI131107 EHB131107:EHE131107 EQX131107:ERA131107 FAT131107:FAW131107 FKP131107:FKS131107 FUL131107:FUO131107 GEH131107:GEK131107 GOD131107:GOG131107 GXZ131107:GYC131107 HHV131107:HHY131107 HRR131107:HRU131107 IBN131107:IBQ131107 ILJ131107:ILM131107 IVF131107:IVI131107 JFB131107:JFE131107 JOX131107:JPA131107 JYT131107:JYW131107 KIP131107:KIS131107 KSL131107:KSO131107 LCH131107:LCK131107 LMD131107:LMG131107 LVZ131107:LWC131107 MFV131107:MFY131107 MPR131107:MPU131107 MZN131107:MZQ131107 NJJ131107:NJM131107 NTF131107:NTI131107 ODB131107:ODE131107 OMX131107:ONA131107 OWT131107:OWW131107 PGP131107:PGS131107 PQL131107:PQO131107 QAH131107:QAK131107 QKD131107:QKG131107 QTZ131107:QUC131107 RDV131107:RDY131107 RNR131107:RNU131107 RXN131107:RXQ131107 SHJ131107:SHM131107 SRF131107:SRI131107 TBB131107:TBE131107 TKX131107:TLA131107 TUT131107:TUW131107 UEP131107:UES131107 UOL131107:UOO131107 UYH131107:UYK131107 VID131107:VIG131107 VRZ131107:VSC131107 WBV131107:WBY131107 WLR131107:WLU131107 WVN131107:WVQ131107 F196643:I196643 JB196643:JE196643 SX196643:TA196643 ACT196643:ACW196643 AMP196643:AMS196643 AWL196643:AWO196643 BGH196643:BGK196643 BQD196643:BQG196643 BZZ196643:CAC196643 CJV196643:CJY196643 CTR196643:CTU196643 DDN196643:DDQ196643 DNJ196643:DNM196643 DXF196643:DXI196643 EHB196643:EHE196643 EQX196643:ERA196643 FAT196643:FAW196643 FKP196643:FKS196643 FUL196643:FUO196643 GEH196643:GEK196643 GOD196643:GOG196643 GXZ196643:GYC196643 HHV196643:HHY196643 HRR196643:HRU196643 IBN196643:IBQ196643 ILJ196643:ILM196643 IVF196643:IVI196643 JFB196643:JFE196643 JOX196643:JPA196643 JYT196643:JYW196643 KIP196643:KIS196643 KSL196643:KSO196643 LCH196643:LCK196643 LMD196643:LMG196643 LVZ196643:LWC196643 MFV196643:MFY196643 MPR196643:MPU196643 MZN196643:MZQ196643 NJJ196643:NJM196643 NTF196643:NTI196643 ODB196643:ODE196643 OMX196643:ONA196643 OWT196643:OWW196643 PGP196643:PGS196643 PQL196643:PQO196643 QAH196643:QAK196643 QKD196643:QKG196643 QTZ196643:QUC196643 RDV196643:RDY196643 RNR196643:RNU196643 RXN196643:RXQ196643 SHJ196643:SHM196643 SRF196643:SRI196643 TBB196643:TBE196643 TKX196643:TLA196643 TUT196643:TUW196643 UEP196643:UES196643 UOL196643:UOO196643 UYH196643:UYK196643 VID196643:VIG196643 VRZ196643:VSC196643 WBV196643:WBY196643 WLR196643:WLU196643 WVN196643:WVQ196643 F262179:I262179 JB262179:JE262179 SX262179:TA262179 ACT262179:ACW262179 AMP262179:AMS262179 AWL262179:AWO262179 BGH262179:BGK262179 BQD262179:BQG262179 BZZ262179:CAC262179 CJV262179:CJY262179 CTR262179:CTU262179 DDN262179:DDQ262179 DNJ262179:DNM262179 DXF262179:DXI262179 EHB262179:EHE262179 EQX262179:ERA262179 FAT262179:FAW262179 FKP262179:FKS262179 FUL262179:FUO262179 GEH262179:GEK262179 GOD262179:GOG262179 GXZ262179:GYC262179 HHV262179:HHY262179 HRR262179:HRU262179 IBN262179:IBQ262179 ILJ262179:ILM262179 IVF262179:IVI262179 JFB262179:JFE262179 JOX262179:JPA262179 JYT262179:JYW262179 KIP262179:KIS262179 KSL262179:KSO262179 LCH262179:LCK262179 LMD262179:LMG262179 LVZ262179:LWC262179 MFV262179:MFY262179 MPR262179:MPU262179 MZN262179:MZQ262179 NJJ262179:NJM262179 NTF262179:NTI262179 ODB262179:ODE262179 OMX262179:ONA262179 OWT262179:OWW262179 PGP262179:PGS262179 PQL262179:PQO262179 QAH262179:QAK262179 QKD262179:QKG262179 QTZ262179:QUC262179 RDV262179:RDY262179 RNR262179:RNU262179 RXN262179:RXQ262179 SHJ262179:SHM262179 SRF262179:SRI262179 TBB262179:TBE262179 TKX262179:TLA262179 TUT262179:TUW262179 UEP262179:UES262179 UOL262179:UOO262179 UYH262179:UYK262179 VID262179:VIG262179 VRZ262179:VSC262179 WBV262179:WBY262179 WLR262179:WLU262179 WVN262179:WVQ262179 F327715:I327715 JB327715:JE327715 SX327715:TA327715 ACT327715:ACW327715 AMP327715:AMS327715 AWL327715:AWO327715 BGH327715:BGK327715 BQD327715:BQG327715 BZZ327715:CAC327715 CJV327715:CJY327715 CTR327715:CTU327715 DDN327715:DDQ327715 DNJ327715:DNM327715 DXF327715:DXI327715 EHB327715:EHE327715 EQX327715:ERA327715 FAT327715:FAW327715 FKP327715:FKS327715 FUL327715:FUO327715 GEH327715:GEK327715 GOD327715:GOG327715 GXZ327715:GYC327715 HHV327715:HHY327715 HRR327715:HRU327715 IBN327715:IBQ327715 ILJ327715:ILM327715 IVF327715:IVI327715 JFB327715:JFE327715 JOX327715:JPA327715 JYT327715:JYW327715 KIP327715:KIS327715 KSL327715:KSO327715 LCH327715:LCK327715 LMD327715:LMG327715 LVZ327715:LWC327715 MFV327715:MFY327715 MPR327715:MPU327715 MZN327715:MZQ327715 NJJ327715:NJM327715 NTF327715:NTI327715 ODB327715:ODE327715 OMX327715:ONA327715 OWT327715:OWW327715 PGP327715:PGS327715 PQL327715:PQO327715 QAH327715:QAK327715 QKD327715:QKG327715 QTZ327715:QUC327715 RDV327715:RDY327715 RNR327715:RNU327715 RXN327715:RXQ327715 SHJ327715:SHM327715 SRF327715:SRI327715 TBB327715:TBE327715 TKX327715:TLA327715 TUT327715:TUW327715 UEP327715:UES327715 UOL327715:UOO327715 UYH327715:UYK327715 VID327715:VIG327715 VRZ327715:VSC327715 WBV327715:WBY327715 WLR327715:WLU327715 WVN327715:WVQ327715 F393251:I393251 JB393251:JE393251 SX393251:TA393251 ACT393251:ACW393251 AMP393251:AMS393251 AWL393251:AWO393251 BGH393251:BGK393251 BQD393251:BQG393251 BZZ393251:CAC393251 CJV393251:CJY393251 CTR393251:CTU393251 DDN393251:DDQ393251 DNJ393251:DNM393251 DXF393251:DXI393251 EHB393251:EHE393251 EQX393251:ERA393251 FAT393251:FAW393251 FKP393251:FKS393251 FUL393251:FUO393251 GEH393251:GEK393251 GOD393251:GOG393251 GXZ393251:GYC393251 HHV393251:HHY393251 HRR393251:HRU393251 IBN393251:IBQ393251 ILJ393251:ILM393251 IVF393251:IVI393251 JFB393251:JFE393251 JOX393251:JPA393251 JYT393251:JYW393251 KIP393251:KIS393251 KSL393251:KSO393251 LCH393251:LCK393251 LMD393251:LMG393251 LVZ393251:LWC393251 MFV393251:MFY393251 MPR393251:MPU393251 MZN393251:MZQ393251 NJJ393251:NJM393251 NTF393251:NTI393251 ODB393251:ODE393251 OMX393251:ONA393251 OWT393251:OWW393251 PGP393251:PGS393251 PQL393251:PQO393251 QAH393251:QAK393251 QKD393251:QKG393251 QTZ393251:QUC393251 RDV393251:RDY393251 RNR393251:RNU393251 RXN393251:RXQ393251 SHJ393251:SHM393251 SRF393251:SRI393251 TBB393251:TBE393251 TKX393251:TLA393251 TUT393251:TUW393251 UEP393251:UES393251 UOL393251:UOO393251 UYH393251:UYK393251 VID393251:VIG393251 VRZ393251:VSC393251 WBV393251:WBY393251 WLR393251:WLU393251 WVN393251:WVQ393251 F458787:I458787 JB458787:JE458787 SX458787:TA458787 ACT458787:ACW458787 AMP458787:AMS458787 AWL458787:AWO458787 BGH458787:BGK458787 BQD458787:BQG458787 BZZ458787:CAC458787 CJV458787:CJY458787 CTR458787:CTU458787 DDN458787:DDQ458787 DNJ458787:DNM458787 DXF458787:DXI458787 EHB458787:EHE458787 EQX458787:ERA458787 FAT458787:FAW458787 FKP458787:FKS458787 FUL458787:FUO458787 GEH458787:GEK458787 GOD458787:GOG458787 GXZ458787:GYC458787 HHV458787:HHY458787 HRR458787:HRU458787 IBN458787:IBQ458787 ILJ458787:ILM458787 IVF458787:IVI458787 JFB458787:JFE458787 JOX458787:JPA458787 JYT458787:JYW458787 KIP458787:KIS458787 KSL458787:KSO458787 LCH458787:LCK458787 LMD458787:LMG458787 LVZ458787:LWC458787 MFV458787:MFY458787 MPR458787:MPU458787 MZN458787:MZQ458787 NJJ458787:NJM458787 NTF458787:NTI458787 ODB458787:ODE458787 OMX458787:ONA458787 OWT458787:OWW458787 PGP458787:PGS458787 PQL458787:PQO458787 QAH458787:QAK458787 QKD458787:QKG458787 QTZ458787:QUC458787 RDV458787:RDY458787 RNR458787:RNU458787 RXN458787:RXQ458787 SHJ458787:SHM458787 SRF458787:SRI458787 TBB458787:TBE458787 TKX458787:TLA458787 TUT458787:TUW458787 UEP458787:UES458787 UOL458787:UOO458787 UYH458787:UYK458787 VID458787:VIG458787 VRZ458787:VSC458787 WBV458787:WBY458787 WLR458787:WLU458787 WVN458787:WVQ458787 F524323:I524323 JB524323:JE524323 SX524323:TA524323 ACT524323:ACW524323 AMP524323:AMS524323 AWL524323:AWO524323 BGH524323:BGK524323 BQD524323:BQG524323 BZZ524323:CAC524323 CJV524323:CJY524323 CTR524323:CTU524323 DDN524323:DDQ524323 DNJ524323:DNM524323 DXF524323:DXI524323 EHB524323:EHE524323 EQX524323:ERA524323 FAT524323:FAW524323 FKP524323:FKS524323 FUL524323:FUO524323 GEH524323:GEK524323 GOD524323:GOG524323 GXZ524323:GYC524323 HHV524323:HHY524323 HRR524323:HRU524323 IBN524323:IBQ524323 ILJ524323:ILM524323 IVF524323:IVI524323 JFB524323:JFE524323 JOX524323:JPA524323 JYT524323:JYW524323 KIP524323:KIS524323 KSL524323:KSO524323 LCH524323:LCK524323 LMD524323:LMG524323 LVZ524323:LWC524323 MFV524323:MFY524323 MPR524323:MPU524323 MZN524323:MZQ524323 NJJ524323:NJM524323 NTF524323:NTI524323 ODB524323:ODE524323 OMX524323:ONA524323 OWT524323:OWW524323 PGP524323:PGS524323 PQL524323:PQO524323 QAH524323:QAK524323 QKD524323:QKG524323 QTZ524323:QUC524323 RDV524323:RDY524323 RNR524323:RNU524323 RXN524323:RXQ524323 SHJ524323:SHM524323 SRF524323:SRI524323 TBB524323:TBE524323 TKX524323:TLA524323 TUT524323:TUW524323 UEP524323:UES524323 UOL524323:UOO524323 UYH524323:UYK524323 VID524323:VIG524323 VRZ524323:VSC524323 WBV524323:WBY524323 WLR524323:WLU524323 WVN524323:WVQ524323 F589859:I589859 JB589859:JE589859 SX589859:TA589859 ACT589859:ACW589859 AMP589859:AMS589859 AWL589859:AWO589859 BGH589859:BGK589859 BQD589859:BQG589859 BZZ589859:CAC589859 CJV589859:CJY589859 CTR589859:CTU589859 DDN589859:DDQ589859 DNJ589859:DNM589859 DXF589859:DXI589859 EHB589859:EHE589859 EQX589859:ERA589859 FAT589859:FAW589859 FKP589859:FKS589859 FUL589859:FUO589859 GEH589859:GEK589859 GOD589859:GOG589859 GXZ589859:GYC589859 HHV589859:HHY589859 HRR589859:HRU589859 IBN589859:IBQ589859 ILJ589859:ILM589859 IVF589859:IVI589859 JFB589859:JFE589859 JOX589859:JPA589859 JYT589859:JYW589859 KIP589859:KIS589859 KSL589859:KSO589859 LCH589859:LCK589859 LMD589859:LMG589859 LVZ589859:LWC589859 MFV589859:MFY589859 MPR589859:MPU589859 MZN589859:MZQ589859 NJJ589859:NJM589859 NTF589859:NTI589859 ODB589859:ODE589859 OMX589859:ONA589859 OWT589859:OWW589859 PGP589859:PGS589859 PQL589859:PQO589859 QAH589859:QAK589859 QKD589859:QKG589859 QTZ589859:QUC589859 RDV589859:RDY589859 RNR589859:RNU589859 RXN589859:RXQ589859 SHJ589859:SHM589859 SRF589859:SRI589859 TBB589859:TBE589859 TKX589859:TLA589859 TUT589859:TUW589859 UEP589859:UES589859 UOL589859:UOO589859 UYH589859:UYK589859 VID589859:VIG589859 VRZ589859:VSC589859 WBV589859:WBY589859 WLR589859:WLU589859 WVN589859:WVQ589859 F655395:I655395 JB655395:JE655395 SX655395:TA655395 ACT655395:ACW655395 AMP655395:AMS655395 AWL655395:AWO655395 BGH655395:BGK655395 BQD655395:BQG655395 BZZ655395:CAC655395 CJV655395:CJY655395 CTR655395:CTU655395 DDN655395:DDQ655395 DNJ655395:DNM655395 DXF655395:DXI655395 EHB655395:EHE655395 EQX655395:ERA655395 FAT655395:FAW655395 FKP655395:FKS655395 FUL655395:FUO655395 GEH655395:GEK655395 GOD655395:GOG655395 GXZ655395:GYC655395 HHV655395:HHY655395 HRR655395:HRU655395 IBN655395:IBQ655395 ILJ655395:ILM655395 IVF655395:IVI655395 JFB655395:JFE655395 JOX655395:JPA655395 JYT655395:JYW655395 KIP655395:KIS655395 KSL655395:KSO655395 LCH655395:LCK655395 LMD655395:LMG655395 LVZ655395:LWC655395 MFV655395:MFY655395 MPR655395:MPU655395 MZN655395:MZQ655395 NJJ655395:NJM655395 NTF655395:NTI655395 ODB655395:ODE655395 OMX655395:ONA655395 OWT655395:OWW655395 PGP655395:PGS655395 PQL655395:PQO655395 QAH655395:QAK655395 QKD655395:QKG655395 QTZ655395:QUC655395 RDV655395:RDY655395 RNR655395:RNU655395 RXN655395:RXQ655395 SHJ655395:SHM655395 SRF655395:SRI655395 TBB655395:TBE655395 TKX655395:TLA655395 TUT655395:TUW655395 UEP655395:UES655395 UOL655395:UOO655395 UYH655395:UYK655395 VID655395:VIG655395 VRZ655395:VSC655395 WBV655395:WBY655395 WLR655395:WLU655395 WVN655395:WVQ655395 F720931:I720931 JB720931:JE720931 SX720931:TA720931 ACT720931:ACW720931 AMP720931:AMS720931 AWL720931:AWO720931 BGH720931:BGK720931 BQD720931:BQG720931 BZZ720931:CAC720931 CJV720931:CJY720931 CTR720931:CTU720931 DDN720931:DDQ720931 DNJ720931:DNM720931 DXF720931:DXI720931 EHB720931:EHE720931 EQX720931:ERA720931 FAT720931:FAW720931 FKP720931:FKS720931 FUL720931:FUO720931 GEH720931:GEK720931 GOD720931:GOG720931 GXZ720931:GYC720931 HHV720931:HHY720931 HRR720931:HRU720931 IBN720931:IBQ720931 ILJ720931:ILM720931 IVF720931:IVI720931 JFB720931:JFE720931 JOX720931:JPA720931 JYT720931:JYW720931 KIP720931:KIS720931 KSL720931:KSO720931 LCH720931:LCK720931 LMD720931:LMG720931 LVZ720931:LWC720931 MFV720931:MFY720931 MPR720931:MPU720931 MZN720931:MZQ720931 NJJ720931:NJM720931 NTF720931:NTI720931 ODB720931:ODE720931 OMX720931:ONA720931 OWT720931:OWW720931 PGP720931:PGS720931 PQL720931:PQO720931 QAH720931:QAK720931 QKD720931:QKG720931 QTZ720931:QUC720931 RDV720931:RDY720931 RNR720931:RNU720931 RXN720931:RXQ720931 SHJ720931:SHM720931 SRF720931:SRI720931 TBB720931:TBE720931 TKX720931:TLA720931 TUT720931:TUW720931 UEP720931:UES720931 UOL720931:UOO720931 UYH720931:UYK720931 VID720931:VIG720931 VRZ720931:VSC720931 WBV720931:WBY720931 WLR720931:WLU720931 WVN720931:WVQ720931 F786467:I786467 JB786467:JE786467 SX786467:TA786467 ACT786467:ACW786467 AMP786467:AMS786467 AWL786467:AWO786467 BGH786467:BGK786467 BQD786467:BQG786467 BZZ786467:CAC786467 CJV786467:CJY786467 CTR786467:CTU786467 DDN786467:DDQ786467 DNJ786467:DNM786467 DXF786467:DXI786467 EHB786467:EHE786467 EQX786467:ERA786467 FAT786467:FAW786467 FKP786467:FKS786467 FUL786467:FUO786467 GEH786467:GEK786467 GOD786467:GOG786467 GXZ786467:GYC786467 HHV786467:HHY786467 HRR786467:HRU786467 IBN786467:IBQ786467 ILJ786467:ILM786467 IVF786467:IVI786467 JFB786467:JFE786467 JOX786467:JPA786467 JYT786467:JYW786467 KIP786467:KIS786467 KSL786467:KSO786467 LCH786467:LCK786467 LMD786467:LMG786467 LVZ786467:LWC786467 MFV786467:MFY786467 MPR786467:MPU786467 MZN786467:MZQ786467 NJJ786467:NJM786467 NTF786467:NTI786467 ODB786467:ODE786467 OMX786467:ONA786467 OWT786467:OWW786467 PGP786467:PGS786467 PQL786467:PQO786467 QAH786467:QAK786467 QKD786467:QKG786467 QTZ786467:QUC786467 RDV786467:RDY786467 RNR786467:RNU786467 RXN786467:RXQ786467 SHJ786467:SHM786467 SRF786467:SRI786467 TBB786467:TBE786467 TKX786467:TLA786467 TUT786467:TUW786467 UEP786467:UES786467 UOL786467:UOO786467 UYH786467:UYK786467 VID786467:VIG786467 VRZ786467:VSC786467 WBV786467:WBY786467 WLR786467:WLU786467 WVN786467:WVQ786467 F852003:I852003 JB852003:JE852003 SX852003:TA852003 ACT852003:ACW852003 AMP852003:AMS852003 AWL852003:AWO852003 BGH852003:BGK852003 BQD852003:BQG852003 BZZ852003:CAC852003 CJV852003:CJY852003 CTR852003:CTU852003 DDN852003:DDQ852003 DNJ852003:DNM852003 DXF852003:DXI852003 EHB852003:EHE852003 EQX852003:ERA852003 FAT852003:FAW852003 FKP852003:FKS852003 FUL852003:FUO852003 GEH852003:GEK852003 GOD852003:GOG852003 GXZ852003:GYC852003 HHV852003:HHY852003 HRR852003:HRU852003 IBN852003:IBQ852003 ILJ852003:ILM852003 IVF852003:IVI852003 JFB852003:JFE852003 JOX852003:JPA852003 JYT852003:JYW852003 KIP852003:KIS852003 KSL852003:KSO852003 LCH852003:LCK852003 LMD852003:LMG852003 LVZ852003:LWC852003 MFV852003:MFY852003 MPR852003:MPU852003 MZN852003:MZQ852003 NJJ852003:NJM852003 NTF852003:NTI852003 ODB852003:ODE852003 OMX852003:ONA852003 OWT852003:OWW852003 PGP852003:PGS852003 PQL852003:PQO852003 QAH852003:QAK852003 QKD852003:QKG852003 QTZ852003:QUC852003 RDV852003:RDY852003 RNR852003:RNU852003 RXN852003:RXQ852003 SHJ852003:SHM852003 SRF852003:SRI852003 TBB852003:TBE852003 TKX852003:TLA852003 TUT852003:TUW852003 UEP852003:UES852003 UOL852003:UOO852003 UYH852003:UYK852003 VID852003:VIG852003 VRZ852003:VSC852003 WBV852003:WBY852003 WLR852003:WLU852003 WVN852003:WVQ852003 F917539:I917539 JB917539:JE917539 SX917539:TA917539 ACT917539:ACW917539 AMP917539:AMS917539 AWL917539:AWO917539 BGH917539:BGK917539 BQD917539:BQG917539 BZZ917539:CAC917539 CJV917539:CJY917539 CTR917539:CTU917539 DDN917539:DDQ917539 DNJ917539:DNM917539 DXF917539:DXI917539 EHB917539:EHE917539 EQX917539:ERA917539 FAT917539:FAW917539 FKP917539:FKS917539 FUL917539:FUO917539 GEH917539:GEK917539 GOD917539:GOG917539 GXZ917539:GYC917539 HHV917539:HHY917539 HRR917539:HRU917539 IBN917539:IBQ917539 ILJ917539:ILM917539 IVF917539:IVI917539 JFB917539:JFE917539 JOX917539:JPA917539 JYT917539:JYW917539 KIP917539:KIS917539 KSL917539:KSO917539 LCH917539:LCK917539 LMD917539:LMG917539 LVZ917539:LWC917539 MFV917539:MFY917539 MPR917539:MPU917539 MZN917539:MZQ917539 NJJ917539:NJM917539 NTF917539:NTI917539 ODB917539:ODE917539 OMX917539:ONA917539 OWT917539:OWW917539 PGP917539:PGS917539 PQL917539:PQO917539 QAH917539:QAK917539 QKD917539:QKG917539 QTZ917539:QUC917539 RDV917539:RDY917539 RNR917539:RNU917539 RXN917539:RXQ917539 SHJ917539:SHM917539 SRF917539:SRI917539 TBB917539:TBE917539 TKX917539:TLA917539 TUT917539:TUW917539 UEP917539:UES917539 UOL917539:UOO917539 UYH917539:UYK917539 VID917539:VIG917539 VRZ917539:VSC917539 WBV917539:WBY917539 WLR917539:WLU917539 WVN917539:WVQ917539 F983075:I983075 JB983075:JE983075 SX983075:TA983075 ACT983075:ACW983075 AMP983075:AMS983075 AWL983075:AWO983075 BGH983075:BGK983075 BQD983075:BQG983075 BZZ983075:CAC983075 CJV983075:CJY983075 CTR983075:CTU983075 DDN983075:DDQ983075 DNJ983075:DNM983075 DXF983075:DXI983075 EHB983075:EHE983075 EQX983075:ERA983075 FAT983075:FAW983075 FKP983075:FKS983075 FUL983075:FUO983075 GEH983075:GEK983075 GOD983075:GOG983075 GXZ983075:GYC983075 HHV983075:HHY983075 HRR983075:HRU983075 IBN983075:IBQ983075 ILJ983075:ILM983075 IVF983075:IVI983075 JFB983075:JFE983075 JOX983075:JPA983075 JYT983075:JYW983075 KIP983075:KIS983075 KSL983075:KSO983075 LCH983075:LCK983075 LMD983075:LMG983075 LVZ983075:LWC983075 MFV983075:MFY983075 MPR983075:MPU983075 MZN983075:MZQ983075 NJJ983075:NJM983075 NTF983075:NTI983075 ODB983075:ODE983075 OMX983075:ONA983075 OWT983075:OWW983075 PGP983075:PGS983075 PQL983075:PQO983075 QAH983075:QAK983075 QKD983075:QKG983075 QTZ983075:QUC983075 RDV983075:RDY983075 RNR983075:RNU983075 RXN983075:RXQ983075 SHJ983075:SHM983075 SRF983075:SRI983075 TBB983075:TBE983075 TKX983075:TLA983075 TUT983075:TUW983075 UEP983075:UES983075 UOL983075:UOO983075 UYH983075:UYK983075 VID983075:VIG983075 VRZ983075:VSC983075 WBV983075:WBY983075 WLR983075:WLU983075 WVN983075:WVQ983075 K24:M24 JG24:JI24 TC24:TE24 ACY24:ADA24 AMU24:AMW24 AWQ24:AWS24 BGM24:BGO24 BQI24:BQK24 CAE24:CAG24 CKA24:CKC24 CTW24:CTY24 DDS24:DDU24 DNO24:DNQ24 DXK24:DXM24 EHG24:EHI24 ERC24:ERE24 FAY24:FBA24 FKU24:FKW24 FUQ24:FUS24 GEM24:GEO24 GOI24:GOK24 GYE24:GYG24 HIA24:HIC24 HRW24:HRY24 IBS24:IBU24 ILO24:ILQ24 IVK24:IVM24 JFG24:JFI24 JPC24:JPE24 JYY24:JZA24 KIU24:KIW24 KSQ24:KSS24 LCM24:LCO24 LMI24:LMK24 LWE24:LWG24 MGA24:MGC24 MPW24:MPY24 MZS24:MZU24 NJO24:NJQ24 NTK24:NTM24 ODG24:ODI24 ONC24:ONE24 OWY24:OXA24 PGU24:PGW24 PQQ24:PQS24 QAM24:QAO24 QKI24:QKK24 QUE24:QUG24 REA24:REC24 RNW24:RNY24 RXS24:RXU24 SHO24:SHQ24 SRK24:SRM24 TBG24:TBI24 TLC24:TLE24 TUY24:TVA24 UEU24:UEW24 UOQ24:UOS24 UYM24:UYO24 VII24:VIK24 VSE24:VSG24 WCA24:WCC24 WLW24:WLY24 WVS24:WVU24 K65567:M65567 JG65567:JI65567 TC65567:TE65567 ACY65567:ADA65567 AMU65567:AMW65567 AWQ65567:AWS65567 BGM65567:BGO65567 BQI65567:BQK65567 CAE65567:CAG65567 CKA65567:CKC65567 CTW65567:CTY65567 DDS65567:DDU65567 DNO65567:DNQ65567 DXK65567:DXM65567 EHG65567:EHI65567 ERC65567:ERE65567 FAY65567:FBA65567 FKU65567:FKW65567 FUQ65567:FUS65567 GEM65567:GEO65567 GOI65567:GOK65567 GYE65567:GYG65567 HIA65567:HIC65567 HRW65567:HRY65567 IBS65567:IBU65567 ILO65567:ILQ65567 IVK65567:IVM65567 JFG65567:JFI65567 JPC65567:JPE65567 JYY65567:JZA65567 KIU65567:KIW65567 KSQ65567:KSS65567 LCM65567:LCO65567 LMI65567:LMK65567 LWE65567:LWG65567 MGA65567:MGC65567 MPW65567:MPY65567 MZS65567:MZU65567 NJO65567:NJQ65567 NTK65567:NTM65567 ODG65567:ODI65567 ONC65567:ONE65567 OWY65567:OXA65567 PGU65567:PGW65567 PQQ65567:PQS65567 QAM65567:QAO65567 QKI65567:QKK65567 QUE65567:QUG65567 REA65567:REC65567 RNW65567:RNY65567 RXS65567:RXU65567 SHO65567:SHQ65567 SRK65567:SRM65567 TBG65567:TBI65567 TLC65567:TLE65567 TUY65567:TVA65567 UEU65567:UEW65567 UOQ65567:UOS65567 UYM65567:UYO65567 VII65567:VIK65567 VSE65567:VSG65567 WCA65567:WCC65567 WLW65567:WLY65567 WVS65567:WVU65567 K131103:M131103 JG131103:JI131103 TC131103:TE131103 ACY131103:ADA131103 AMU131103:AMW131103 AWQ131103:AWS131103 BGM131103:BGO131103 BQI131103:BQK131103 CAE131103:CAG131103 CKA131103:CKC131103 CTW131103:CTY131103 DDS131103:DDU131103 DNO131103:DNQ131103 DXK131103:DXM131103 EHG131103:EHI131103 ERC131103:ERE131103 FAY131103:FBA131103 FKU131103:FKW131103 FUQ131103:FUS131103 GEM131103:GEO131103 GOI131103:GOK131103 GYE131103:GYG131103 HIA131103:HIC131103 HRW131103:HRY131103 IBS131103:IBU131103 ILO131103:ILQ131103 IVK131103:IVM131103 JFG131103:JFI131103 JPC131103:JPE131103 JYY131103:JZA131103 KIU131103:KIW131103 KSQ131103:KSS131103 LCM131103:LCO131103 LMI131103:LMK131103 LWE131103:LWG131103 MGA131103:MGC131103 MPW131103:MPY131103 MZS131103:MZU131103 NJO131103:NJQ131103 NTK131103:NTM131103 ODG131103:ODI131103 ONC131103:ONE131103 OWY131103:OXA131103 PGU131103:PGW131103 PQQ131103:PQS131103 QAM131103:QAO131103 QKI131103:QKK131103 QUE131103:QUG131103 REA131103:REC131103 RNW131103:RNY131103 RXS131103:RXU131103 SHO131103:SHQ131103 SRK131103:SRM131103 TBG131103:TBI131103 TLC131103:TLE131103 TUY131103:TVA131103 UEU131103:UEW131103 UOQ131103:UOS131103 UYM131103:UYO131103 VII131103:VIK131103 VSE131103:VSG131103 WCA131103:WCC131103 WLW131103:WLY131103 WVS131103:WVU131103 K196639:M196639 JG196639:JI196639 TC196639:TE196639 ACY196639:ADA196639 AMU196639:AMW196639 AWQ196639:AWS196639 BGM196639:BGO196639 BQI196639:BQK196639 CAE196639:CAG196639 CKA196639:CKC196639 CTW196639:CTY196639 DDS196639:DDU196639 DNO196639:DNQ196639 DXK196639:DXM196639 EHG196639:EHI196639 ERC196639:ERE196639 FAY196639:FBA196639 FKU196639:FKW196639 FUQ196639:FUS196639 GEM196639:GEO196639 GOI196639:GOK196639 GYE196639:GYG196639 HIA196639:HIC196639 HRW196639:HRY196639 IBS196639:IBU196639 ILO196639:ILQ196639 IVK196639:IVM196639 JFG196639:JFI196639 JPC196639:JPE196639 JYY196639:JZA196639 KIU196639:KIW196639 KSQ196639:KSS196639 LCM196639:LCO196639 LMI196639:LMK196639 LWE196639:LWG196639 MGA196639:MGC196639 MPW196639:MPY196639 MZS196639:MZU196639 NJO196639:NJQ196639 NTK196639:NTM196639 ODG196639:ODI196639 ONC196639:ONE196639 OWY196639:OXA196639 PGU196639:PGW196639 PQQ196639:PQS196639 QAM196639:QAO196639 QKI196639:QKK196639 QUE196639:QUG196639 REA196639:REC196639 RNW196639:RNY196639 RXS196639:RXU196639 SHO196639:SHQ196639 SRK196639:SRM196639 TBG196639:TBI196639 TLC196639:TLE196639 TUY196639:TVA196639 UEU196639:UEW196639 UOQ196639:UOS196639 UYM196639:UYO196639 VII196639:VIK196639 VSE196639:VSG196639 WCA196639:WCC196639 WLW196639:WLY196639 WVS196639:WVU196639 K262175:M262175 JG262175:JI262175 TC262175:TE262175 ACY262175:ADA262175 AMU262175:AMW262175 AWQ262175:AWS262175 BGM262175:BGO262175 BQI262175:BQK262175 CAE262175:CAG262175 CKA262175:CKC262175 CTW262175:CTY262175 DDS262175:DDU262175 DNO262175:DNQ262175 DXK262175:DXM262175 EHG262175:EHI262175 ERC262175:ERE262175 FAY262175:FBA262175 FKU262175:FKW262175 FUQ262175:FUS262175 GEM262175:GEO262175 GOI262175:GOK262175 GYE262175:GYG262175 HIA262175:HIC262175 HRW262175:HRY262175 IBS262175:IBU262175 ILO262175:ILQ262175 IVK262175:IVM262175 JFG262175:JFI262175 JPC262175:JPE262175 JYY262175:JZA262175 KIU262175:KIW262175 KSQ262175:KSS262175 LCM262175:LCO262175 LMI262175:LMK262175 LWE262175:LWG262175 MGA262175:MGC262175 MPW262175:MPY262175 MZS262175:MZU262175 NJO262175:NJQ262175 NTK262175:NTM262175 ODG262175:ODI262175 ONC262175:ONE262175 OWY262175:OXA262175 PGU262175:PGW262175 PQQ262175:PQS262175 QAM262175:QAO262175 QKI262175:QKK262175 QUE262175:QUG262175 REA262175:REC262175 RNW262175:RNY262175 RXS262175:RXU262175 SHO262175:SHQ262175 SRK262175:SRM262175 TBG262175:TBI262175 TLC262175:TLE262175 TUY262175:TVA262175 UEU262175:UEW262175 UOQ262175:UOS262175 UYM262175:UYO262175 VII262175:VIK262175 VSE262175:VSG262175 WCA262175:WCC262175 WLW262175:WLY262175 WVS262175:WVU262175 K327711:M327711 JG327711:JI327711 TC327711:TE327711 ACY327711:ADA327711 AMU327711:AMW327711 AWQ327711:AWS327711 BGM327711:BGO327711 BQI327711:BQK327711 CAE327711:CAG327711 CKA327711:CKC327711 CTW327711:CTY327711 DDS327711:DDU327711 DNO327711:DNQ327711 DXK327711:DXM327711 EHG327711:EHI327711 ERC327711:ERE327711 FAY327711:FBA327711 FKU327711:FKW327711 FUQ327711:FUS327711 GEM327711:GEO327711 GOI327711:GOK327711 GYE327711:GYG327711 HIA327711:HIC327711 HRW327711:HRY327711 IBS327711:IBU327711 ILO327711:ILQ327711 IVK327711:IVM327711 JFG327711:JFI327711 JPC327711:JPE327711 JYY327711:JZA327711 KIU327711:KIW327711 KSQ327711:KSS327711 LCM327711:LCO327711 LMI327711:LMK327711 LWE327711:LWG327711 MGA327711:MGC327711 MPW327711:MPY327711 MZS327711:MZU327711 NJO327711:NJQ327711 NTK327711:NTM327711 ODG327711:ODI327711 ONC327711:ONE327711 OWY327711:OXA327711 PGU327711:PGW327711 PQQ327711:PQS327711 QAM327711:QAO327711 QKI327711:QKK327711 QUE327711:QUG327711 REA327711:REC327711 RNW327711:RNY327711 RXS327711:RXU327711 SHO327711:SHQ327711 SRK327711:SRM327711 TBG327711:TBI327711 TLC327711:TLE327711 TUY327711:TVA327711 UEU327711:UEW327711 UOQ327711:UOS327711 UYM327711:UYO327711 VII327711:VIK327711 VSE327711:VSG327711 WCA327711:WCC327711 WLW327711:WLY327711 WVS327711:WVU327711 K393247:M393247 JG393247:JI393247 TC393247:TE393247 ACY393247:ADA393247 AMU393247:AMW393247 AWQ393247:AWS393247 BGM393247:BGO393247 BQI393247:BQK393247 CAE393247:CAG393247 CKA393247:CKC393247 CTW393247:CTY393247 DDS393247:DDU393247 DNO393247:DNQ393247 DXK393247:DXM393247 EHG393247:EHI393247 ERC393247:ERE393247 FAY393247:FBA393247 FKU393247:FKW393247 FUQ393247:FUS393247 GEM393247:GEO393247 GOI393247:GOK393247 GYE393247:GYG393247 HIA393247:HIC393247 HRW393247:HRY393247 IBS393247:IBU393247 ILO393247:ILQ393247 IVK393247:IVM393247 JFG393247:JFI393247 JPC393247:JPE393247 JYY393247:JZA393247 KIU393247:KIW393247 KSQ393247:KSS393247 LCM393247:LCO393247 LMI393247:LMK393247 LWE393247:LWG393247 MGA393247:MGC393247 MPW393247:MPY393247 MZS393247:MZU393247 NJO393247:NJQ393247 NTK393247:NTM393247 ODG393247:ODI393247 ONC393247:ONE393247 OWY393247:OXA393247 PGU393247:PGW393247 PQQ393247:PQS393247 QAM393247:QAO393247 QKI393247:QKK393247 QUE393247:QUG393247 REA393247:REC393247 RNW393247:RNY393247 RXS393247:RXU393247 SHO393247:SHQ393247 SRK393247:SRM393247 TBG393247:TBI393247 TLC393247:TLE393247 TUY393247:TVA393247 UEU393247:UEW393247 UOQ393247:UOS393247 UYM393247:UYO393247 VII393247:VIK393247 VSE393247:VSG393247 WCA393247:WCC393247 WLW393247:WLY393247 WVS393247:WVU393247 K458783:M458783 JG458783:JI458783 TC458783:TE458783 ACY458783:ADA458783 AMU458783:AMW458783 AWQ458783:AWS458783 BGM458783:BGO458783 BQI458783:BQK458783 CAE458783:CAG458783 CKA458783:CKC458783 CTW458783:CTY458783 DDS458783:DDU458783 DNO458783:DNQ458783 DXK458783:DXM458783 EHG458783:EHI458783 ERC458783:ERE458783 FAY458783:FBA458783 FKU458783:FKW458783 FUQ458783:FUS458783 GEM458783:GEO458783 GOI458783:GOK458783 GYE458783:GYG458783 HIA458783:HIC458783 HRW458783:HRY458783 IBS458783:IBU458783 ILO458783:ILQ458783 IVK458783:IVM458783 JFG458783:JFI458783 JPC458783:JPE458783 JYY458783:JZA458783 KIU458783:KIW458783 KSQ458783:KSS458783 LCM458783:LCO458783 LMI458783:LMK458783 LWE458783:LWG458783 MGA458783:MGC458783 MPW458783:MPY458783 MZS458783:MZU458783 NJO458783:NJQ458783 NTK458783:NTM458783 ODG458783:ODI458783 ONC458783:ONE458783 OWY458783:OXA458783 PGU458783:PGW458783 PQQ458783:PQS458783 QAM458783:QAO458783 QKI458783:QKK458783 QUE458783:QUG458783 REA458783:REC458783 RNW458783:RNY458783 RXS458783:RXU458783 SHO458783:SHQ458783 SRK458783:SRM458783 TBG458783:TBI458783 TLC458783:TLE458783 TUY458783:TVA458783 UEU458783:UEW458783 UOQ458783:UOS458783 UYM458783:UYO458783 VII458783:VIK458783 VSE458783:VSG458783 WCA458783:WCC458783 WLW458783:WLY458783 WVS458783:WVU458783 K524319:M524319 JG524319:JI524319 TC524319:TE524319 ACY524319:ADA524319 AMU524319:AMW524319 AWQ524319:AWS524319 BGM524319:BGO524319 BQI524319:BQK524319 CAE524319:CAG524319 CKA524319:CKC524319 CTW524319:CTY524319 DDS524319:DDU524319 DNO524319:DNQ524319 DXK524319:DXM524319 EHG524319:EHI524319 ERC524319:ERE524319 FAY524319:FBA524319 FKU524319:FKW524319 FUQ524319:FUS524319 GEM524319:GEO524319 GOI524319:GOK524319 GYE524319:GYG524319 HIA524319:HIC524319 HRW524319:HRY524319 IBS524319:IBU524319 ILO524319:ILQ524319 IVK524319:IVM524319 JFG524319:JFI524319 JPC524319:JPE524319 JYY524319:JZA524319 KIU524319:KIW524319 KSQ524319:KSS524319 LCM524319:LCO524319 LMI524319:LMK524319 LWE524319:LWG524319 MGA524319:MGC524319 MPW524319:MPY524319 MZS524319:MZU524319 NJO524319:NJQ524319 NTK524319:NTM524319 ODG524319:ODI524319 ONC524319:ONE524319 OWY524319:OXA524319 PGU524319:PGW524319 PQQ524319:PQS524319 QAM524319:QAO524319 QKI524319:QKK524319 QUE524319:QUG524319 REA524319:REC524319 RNW524319:RNY524319 RXS524319:RXU524319 SHO524319:SHQ524319 SRK524319:SRM524319 TBG524319:TBI524319 TLC524319:TLE524319 TUY524319:TVA524319 UEU524319:UEW524319 UOQ524319:UOS524319 UYM524319:UYO524319 VII524319:VIK524319 VSE524319:VSG524319 WCA524319:WCC524319 WLW524319:WLY524319 WVS524319:WVU524319 K589855:M589855 JG589855:JI589855 TC589855:TE589855 ACY589855:ADA589855 AMU589855:AMW589855 AWQ589855:AWS589855 BGM589855:BGO589855 BQI589855:BQK589855 CAE589855:CAG589855 CKA589855:CKC589855 CTW589855:CTY589855 DDS589855:DDU589855 DNO589855:DNQ589855 DXK589855:DXM589855 EHG589855:EHI589855 ERC589855:ERE589855 FAY589855:FBA589855 FKU589855:FKW589855 FUQ589855:FUS589855 GEM589855:GEO589855 GOI589855:GOK589855 GYE589855:GYG589855 HIA589855:HIC589855 HRW589855:HRY589855 IBS589855:IBU589855 ILO589855:ILQ589855 IVK589855:IVM589855 JFG589855:JFI589855 JPC589855:JPE589855 JYY589855:JZA589855 KIU589855:KIW589855 KSQ589855:KSS589855 LCM589855:LCO589855 LMI589855:LMK589855 LWE589855:LWG589855 MGA589855:MGC589855 MPW589855:MPY589855 MZS589855:MZU589855 NJO589855:NJQ589855 NTK589855:NTM589855 ODG589855:ODI589855 ONC589855:ONE589855 OWY589855:OXA589855 PGU589855:PGW589855 PQQ589855:PQS589855 QAM589855:QAO589855 QKI589855:QKK589855 QUE589855:QUG589855 REA589855:REC589855 RNW589855:RNY589855 RXS589855:RXU589855 SHO589855:SHQ589855 SRK589855:SRM589855 TBG589855:TBI589855 TLC589855:TLE589855 TUY589855:TVA589855 UEU589855:UEW589855 UOQ589855:UOS589855 UYM589855:UYO589855 VII589855:VIK589855 VSE589855:VSG589855 WCA589855:WCC589855 WLW589855:WLY589855 WVS589855:WVU589855 K655391:M655391 JG655391:JI655391 TC655391:TE655391 ACY655391:ADA655391 AMU655391:AMW655391 AWQ655391:AWS655391 BGM655391:BGO655391 BQI655391:BQK655391 CAE655391:CAG655391 CKA655391:CKC655391 CTW655391:CTY655391 DDS655391:DDU655391 DNO655391:DNQ655391 DXK655391:DXM655391 EHG655391:EHI655391 ERC655391:ERE655391 FAY655391:FBA655391 FKU655391:FKW655391 FUQ655391:FUS655391 GEM655391:GEO655391 GOI655391:GOK655391 GYE655391:GYG655391 HIA655391:HIC655391 HRW655391:HRY655391 IBS655391:IBU655391 ILO655391:ILQ655391 IVK655391:IVM655391 JFG655391:JFI655391 JPC655391:JPE655391 JYY655391:JZA655391 KIU655391:KIW655391 KSQ655391:KSS655391 LCM655391:LCO655391 LMI655391:LMK655391 LWE655391:LWG655391 MGA655391:MGC655391 MPW655391:MPY655391 MZS655391:MZU655391 NJO655391:NJQ655391 NTK655391:NTM655391 ODG655391:ODI655391 ONC655391:ONE655391 OWY655391:OXA655391 PGU655391:PGW655391 PQQ655391:PQS655391 QAM655391:QAO655391 QKI655391:QKK655391 QUE655391:QUG655391 REA655391:REC655391 RNW655391:RNY655391 RXS655391:RXU655391 SHO655391:SHQ655391 SRK655391:SRM655391 TBG655391:TBI655391 TLC655391:TLE655391 TUY655391:TVA655391 UEU655391:UEW655391 UOQ655391:UOS655391 UYM655391:UYO655391 VII655391:VIK655391 VSE655391:VSG655391 WCA655391:WCC655391 WLW655391:WLY655391 WVS655391:WVU655391 K720927:M720927 JG720927:JI720927 TC720927:TE720927 ACY720927:ADA720927 AMU720927:AMW720927 AWQ720927:AWS720927 BGM720927:BGO720927 BQI720927:BQK720927 CAE720927:CAG720927 CKA720927:CKC720927 CTW720927:CTY720927 DDS720927:DDU720927 DNO720927:DNQ720927 DXK720927:DXM720927 EHG720927:EHI720927 ERC720927:ERE720927 FAY720927:FBA720927 FKU720927:FKW720927 FUQ720927:FUS720927 GEM720927:GEO720927 GOI720927:GOK720927 GYE720927:GYG720927 HIA720927:HIC720927 HRW720927:HRY720927 IBS720927:IBU720927 ILO720927:ILQ720927 IVK720927:IVM720927 JFG720927:JFI720927 JPC720927:JPE720927 JYY720927:JZA720927 KIU720927:KIW720927 KSQ720927:KSS720927 LCM720927:LCO720927 LMI720927:LMK720927 LWE720927:LWG720927 MGA720927:MGC720927 MPW720927:MPY720927 MZS720927:MZU720927 NJO720927:NJQ720927 NTK720927:NTM720927 ODG720927:ODI720927 ONC720927:ONE720927 OWY720927:OXA720927 PGU720927:PGW720927 PQQ720927:PQS720927 QAM720927:QAO720927 QKI720927:QKK720927 QUE720927:QUG720927 REA720927:REC720927 RNW720927:RNY720927 RXS720927:RXU720927 SHO720927:SHQ720927 SRK720927:SRM720927 TBG720927:TBI720927 TLC720927:TLE720927 TUY720927:TVA720927 UEU720927:UEW720927 UOQ720927:UOS720927 UYM720927:UYO720927 VII720927:VIK720927 VSE720927:VSG720927 WCA720927:WCC720927 WLW720927:WLY720927 WVS720927:WVU720927 K786463:M786463 JG786463:JI786463 TC786463:TE786463 ACY786463:ADA786463 AMU786463:AMW786463 AWQ786463:AWS786463 BGM786463:BGO786463 BQI786463:BQK786463 CAE786463:CAG786463 CKA786463:CKC786463 CTW786463:CTY786463 DDS786463:DDU786463 DNO786463:DNQ786463 DXK786463:DXM786463 EHG786463:EHI786463 ERC786463:ERE786463 FAY786463:FBA786463 FKU786463:FKW786463 FUQ786463:FUS786463 GEM786463:GEO786463 GOI786463:GOK786463 GYE786463:GYG786463 HIA786463:HIC786463 HRW786463:HRY786463 IBS786463:IBU786463 ILO786463:ILQ786463 IVK786463:IVM786463 JFG786463:JFI786463 JPC786463:JPE786463 JYY786463:JZA786463 KIU786463:KIW786463 KSQ786463:KSS786463 LCM786463:LCO786463 LMI786463:LMK786463 LWE786463:LWG786463 MGA786463:MGC786463 MPW786463:MPY786463 MZS786463:MZU786463 NJO786463:NJQ786463 NTK786463:NTM786463 ODG786463:ODI786463 ONC786463:ONE786463 OWY786463:OXA786463 PGU786463:PGW786463 PQQ786463:PQS786463 QAM786463:QAO786463 QKI786463:QKK786463 QUE786463:QUG786463 REA786463:REC786463 RNW786463:RNY786463 RXS786463:RXU786463 SHO786463:SHQ786463 SRK786463:SRM786463 TBG786463:TBI786463 TLC786463:TLE786463 TUY786463:TVA786463 UEU786463:UEW786463 UOQ786463:UOS786463 UYM786463:UYO786463 VII786463:VIK786463 VSE786463:VSG786463 WCA786463:WCC786463 WLW786463:WLY786463 WVS786463:WVU786463 K851999:M851999 JG851999:JI851999 TC851999:TE851999 ACY851999:ADA851999 AMU851999:AMW851999 AWQ851999:AWS851999 BGM851999:BGO851999 BQI851999:BQK851999 CAE851999:CAG851999 CKA851999:CKC851999 CTW851999:CTY851999 DDS851999:DDU851999 DNO851999:DNQ851999 DXK851999:DXM851999 EHG851999:EHI851999 ERC851999:ERE851999 FAY851999:FBA851999 FKU851999:FKW851999 FUQ851999:FUS851999 GEM851999:GEO851999 GOI851999:GOK851999 GYE851999:GYG851999 HIA851999:HIC851999 HRW851999:HRY851999 IBS851999:IBU851999 ILO851999:ILQ851999 IVK851999:IVM851999 JFG851999:JFI851999 JPC851999:JPE851999 JYY851999:JZA851999 KIU851999:KIW851999 KSQ851999:KSS851999 LCM851999:LCO851999 LMI851999:LMK851999 LWE851999:LWG851999 MGA851999:MGC851999 MPW851999:MPY851999 MZS851999:MZU851999 NJO851999:NJQ851999 NTK851999:NTM851999 ODG851999:ODI851999 ONC851999:ONE851999 OWY851999:OXA851999 PGU851999:PGW851999 PQQ851999:PQS851999 QAM851999:QAO851999 QKI851999:QKK851999 QUE851999:QUG851999 REA851999:REC851999 RNW851999:RNY851999 RXS851999:RXU851999 SHO851999:SHQ851999 SRK851999:SRM851999 TBG851999:TBI851999 TLC851999:TLE851999 TUY851999:TVA851999 UEU851999:UEW851999 UOQ851999:UOS851999 UYM851999:UYO851999 VII851999:VIK851999 VSE851999:VSG851999 WCA851999:WCC851999 WLW851999:WLY851999 WVS851999:WVU851999 K917535:M917535 JG917535:JI917535 TC917535:TE917535 ACY917535:ADA917535 AMU917535:AMW917535 AWQ917535:AWS917535 BGM917535:BGO917535 BQI917535:BQK917535 CAE917535:CAG917535 CKA917535:CKC917535 CTW917535:CTY917535 DDS917535:DDU917535 DNO917535:DNQ917535 DXK917535:DXM917535 EHG917535:EHI917535 ERC917535:ERE917535 FAY917535:FBA917535 FKU917535:FKW917535 FUQ917535:FUS917535 GEM917535:GEO917535 GOI917535:GOK917535 GYE917535:GYG917535 HIA917535:HIC917535 HRW917535:HRY917535 IBS917535:IBU917535 ILO917535:ILQ917535 IVK917535:IVM917535 JFG917535:JFI917535 JPC917535:JPE917535 JYY917535:JZA917535 KIU917535:KIW917535 KSQ917535:KSS917535 LCM917535:LCO917535 LMI917535:LMK917535 LWE917535:LWG917535 MGA917535:MGC917535 MPW917535:MPY917535 MZS917535:MZU917535 NJO917535:NJQ917535 NTK917535:NTM917535 ODG917535:ODI917535 ONC917535:ONE917535 OWY917535:OXA917535 PGU917535:PGW917535 PQQ917535:PQS917535 QAM917535:QAO917535 QKI917535:QKK917535 QUE917535:QUG917535 REA917535:REC917535 RNW917535:RNY917535 RXS917535:RXU917535 SHO917535:SHQ917535 SRK917535:SRM917535 TBG917535:TBI917535 TLC917535:TLE917535 TUY917535:TVA917535 UEU917535:UEW917535 UOQ917535:UOS917535 UYM917535:UYO917535 VII917535:VIK917535 VSE917535:VSG917535 WCA917535:WCC917535 WLW917535:WLY917535 WVS917535:WVU917535 K983071:M983071 JG983071:JI983071 TC983071:TE983071 ACY983071:ADA983071 AMU983071:AMW983071 AWQ983071:AWS983071 BGM983071:BGO983071 BQI983071:BQK983071 CAE983071:CAG983071 CKA983071:CKC983071 CTW983071:CTY983071 DDS983071:DDU983071 DNO983071:DNQ983071 DXK983071:DXM983071 EHG983071:EHI983071 ERC983071:ERE983071 FAY983071:FBA983071 FKU983071:FKW983071 FUQ983071:FUS983071 GEM983071:GEO983071 GOI983071:GOK983071 GYE983071:GYG983071 HIA983071:HIC983071 HRW983071:HRY983071 IBS983071:IBU983071 ILO983071:ILQ983071 IVK983071:IVM983071 JFG983071:JFI983071 JPC983071:JPE983071 JYY983071:JZA983071 KIU983071:KIW983071 KSQ983071:KSS983071 LCM983071:LCO983071 LMI983071:LMK983071 LWE983071:LWG983071 MGA983071:MGC983071 MPW983071:MPY983071 MZS983071:MZU983071 NJO983071:NJQ983071 NTK983071:NTM983071 ODG983071:ODI983071 ONC983071:ONE983071 OWY983071:OXA983071 PGU983071:PGW983071 PQQ983071:PQS983071 QAM983071:QAO983071 QKI983071:QKK983071 QUE983071:QUG983071 REA983071:REC983071 RNW983071:RNY983071 RXS983071:RXU983071 SHO983071:SHQ983071 SRK983071:SRM983071 TBG983071:TBI983071 TLC983071:TLE983071 TUY983071:TVA983071 UEU983071:UEW983071 UOQ983071:UOS983071 UYM983071:UYO983071 VII983071:VIK983071 VSE983071:VSG983071 WCA983071:WCC983071 WLW983071:WLY983071 WVS983071:WVU983071 O24:Q24 JK24:JM24 TG24:TI24 ADC24:ADE24 AMY24:ANA24 AWU24:AWW24 BGQ24:BGS24 BQM24:BQO24 CAI24:CAK24 CKE24:CKG24 CUA24:CUC24 DDW24:DDY24 DNS24:DNU24 DXO24:DXQ24 EHK24:EHM24 ERG24:ERI24 FBC24:FBE24 FKY24:FLA24 FUU24:FUW24 GEQ24:GES24 GOM24:GOO24 GYI24:GYK24 HIE24:HIG24 HSA24:HSC24 IBW24:IBY24 ILS24:ILU24 IVO24:IVQ24 JFK24:JFM24 JPG24:JPI24 JZC24:JZE24 KIY24:KJA24 KSU24:KSW24 LCQ24:LCS24 LMM24:LMO24 LWI24:LWK24 MGE24:MGG24 MQA24:MQC24 MZW24:MZY24 NJS24:NJU24 NTO24:NTQ24 ODK24:ODM24 ONG24:ONI24 OXC24:OXE24 PGY24:PHA24 PQU24:PQW24 QAQ24:QAS24 QKM24:QKO24 QUI24:QUK24 REE24:REG24 ROA24:ROC24 RXW24:RXY24 SHS24:SHU24 SRO24:SRQ24 TBK24:TBM24 TLG24:TLI24 TVC24:TVE24 UEY24:UFA24 UOU24:UOW24 UYQ24:UYS24 VIM24:VIO24 VSI24:VSK24 WCE24:WCG24 WMA24:WMC24 WVW24:WVY24 O65567:Q65567 JK65567:JM65567 TG65567:TI65567 ADC65567:ADE65567 AMY65567:ANA65567 AWU65567:AWW65567 BGQ65567:BGS65567 BQM65567:BQO65567 CAI65567:CAK65567 CKE65567:CKG65567 CUA65567:CUC65567 DDW65567:DDY65567 DNS65567:DNU65567 DXO65567:DXQ65567 EHK65567:EHM65567 ERG65567:ERI65567 FBC65567:FBE65567 FKY65567:FLA65567 FUU65567:FUW65567 GEQ65567:GES65567 GOM65567:GOO65567 GYI65567:GYK65567 HIE65567:HIG65567 HSA65567:HSC65567 IBW65567:IBY65567 ILS65567:ILU65567 IVO65567:IVQ65567 JFK65567:JFM65567 JPG65567:JPI65567 JZC65567:JZE65567 KIY65567:KJA65567 KSU65567:KSW65567 LCQ65567:LCS65567 LMM65567:LMO65567 LWI65567:LWK65567 MGE65567:MGG65567 MQA65567:MQC65567 MZW65567:MZY65567 NJS65567:NJU65567 NTO65567:NTQ65567 ODK65567:ODM65567 ONG65567:ONI65567 OXC65567:OXE65567 PGY65567:PHA65567 PQU65567:PQW65567 QAQ65567:QAS65567 QKM65567:QKO65567 QUI65567:QUK65567 REE65567:REG65567 ROA65567:ROC65567 RXW65567:RXY65567 SHS65567:SHU65567 SRO65567:SRQ65567 TBK65567:TBM65567 TLG65567:TLI65567 TVC65567:TVE65567 UEY65567:UFA65567 UOU65567:UOW65567 UYQ65567:UYS65567 VIM65567:VIO65567 VSI65567:VSK65567 WCE65567:WCG65567 WMA65567:WMC65567 WVW65567:WVY65567 O131103:Q131103 JK131103:JM131103 TG131103:TI131103 ADC131103:ADE131103 AMY131103:ANA131103 AWU131103:AWW131103 BGQ131103:BGS131103 BQM131103:BQO131103 CAI131103:CAK131103 CKE131103:CKG131103 CUA131103:CUC131103 DDW131103:DDY131103 DNS131103:DNU131103 DXO131103:DXQ131103 EHK131103:EHM131103 ERG131103:ERI131103 FBC131103:FBE131103 FKY131103:FLA131103 FUU131103:FUW131103 GEQ131103:GES131103 GOM131103:GOO131103 GYI131103:GYK131103 HIE131103:HIG131103 HSA131103:HSC131103 IBW131103:IBY131103 ILS131103:ILU131103 IVO131103:IVQ131103 JFK131103:JFM131103 JPG131103:JPI131103 JZC131103:JZE131103 KIY131103:KJA131103 KSU131103:KSW131103 LCQ131103:LCS131103 LMM131103:LMO131103 LWI131103:LWK131103 MGE131103:MGG131103 MQA131103:MQC131103 MZW131103:MZY131103 NJS131103:NJU131103 NTO131103:NTQ131103 ODK131103:ODM131103 ONG131103:ONI131103 OXC131103:OXE131103 PGY131103:PHA131103 PQU131103:PQW131103 QAQ131103:QAS131103 QKM131103:QKO131103 QUI131103:QUK131103 REE131103:REG131103 ROA131103:ROC131103 RXW131103:RXY131103 SHS131103:SHU131103 SRO131103:SRQ131103 TBK131103:TBM131103 TLG131103:TLI131103 TVC131103:TVE131103 UEY131103:UFA131103 UOU131103:UOW131103 UYQ131103:UYS131103 VIM131103:VIO131103 VSI131103:VSK131103 WCE131103:WCG131103 WMA131103:WMC131103 WVW131103:WVY131103 O196639:Q196639 JK196639:JM196639 TG196639:TI196639 ADC196639:ADE196639 AMY196639:ANA196639 AWU196639:AWW196639 BGQ196639:BGS196639 BQM196639:BQO196639 CAI196639:CAK196639 CKE196639:CKG196639 CUA196639:CUC196639 DDW196639:DDY196639 DNS196639:DNU196639 DXO196639:DXQ196639 EHK196639:EHM196639 ERG196639:ERI196639 FBC196639:FBE196639 FKY196639:FLA196639 FUU196639:FUW196639 GEQ196639:GES196639 GOM196639:GOO196639 GYI196639:GYK196639 HIE196639:HIG196639 HSA196639:HSC196639 IBW196639:IBY196639 ILS196639:ILU196639 IVO196639:IVQ196639 JFK196639:JFM196639 JPG196639:JPI196639 JZC196639:JZE196639 KIY196639:KJA196639 KSU196639:KSW196639 LCQ196639:LCS196639 LMM196639:LMO196639 LWI196639:LWK196639 MGE196639:MGG196639 MQA196639:MQC196639 MZW196639:MZY196639 NJS196639:NJU196639 NTO196639:NTQ196639 ODK196639:ODM196639 ONG196639:ONI196639 OXC196639:OXE196639 PGY196639:PHA196639 PQU196639:PQW196639 QAQ196639:QAS196639 QKM196639:QKO196639 QUI196639:QUK196639 REE196639:REG196639 ROA196639:ROC196639 RXW196639:RXY196639 SHS196639:SHU196639 SRO196639:SRQ196639 TBK196639:TBM196639 TLG196639:TLI196639 TVC196639:TVE196639 UEY196639:UFA196639 UOU196639:UOW196639 UYQ196639:UYS196639 VIM196639:VIO196639 VSI196639:VSK196639 WCE196639:WCG196639 WMA196639:WMC196639 WVW196639:WVY196639 O262175:Q262175 JK262175:JM262175 TG262175:TI262175 ADC262175:ADE262175 AMY262175:ANA262175 AWU262175:AWW262175 BGQ262175:BGS262175 BQM262175:BQO262175 CAI262175:CAK262175 CKE262175:CKG262175 CUA262175:CUC262175 DDW262175:DDY262175 DNS262175:DNU262175 DXO262175:DXQ262175 EHK262175:EHM262175 ERG262175:ERI262175 FBC262175:FBE262175 FKY262175:FLA262175 FUU262175:FUW262175 GEQ262175:GES262175 GOM262175:GOO262175 GYI262175:GYK262175 HIE262175:HIG262175 HSA262175:HSC262175 IBW262175:IBY262175 ILS262175:ILU262175 IVO262175:IVQ262175 JFK262175:JFM262175 JPG262175:JPI262175 JZC262175:JZE262175 KIY262175:KJA262175 KSU262175:KSW262175 LCQ262175:LCS262175 LMM262175:LMO262175 LWI262175:LWK262175 MGE262175:MGG262175 MQA262175:MQC262175 MZW262175:MZY262175 NJS262175:NJU262175 NTO262175:NTQ262175 ODK262175:ODM262175 ONG262175:ONI262175 OXC262175:OXE262175 PGY262175:PHA262175 PQU262175:PQW262175 QAQ262175:QAS262175 QKM262175:QKO262175 QUI262175:QUK262175 REE262175:REG262175 ROA262175:ROC262175 RXW262175:RXY262175 SHS262175:SHU262175 SRO262175:SRQ262175 TBK262175:TBM262175 TLG262175:TLI262175 TVC262175:TVE262175 UEY262175:UFA262175 UOU262175:UOW262175 UYQ262175:UYS262175 VIM262175:VIO262175 VSI262175:VSK262175 WCE262175:WCG262175 WMA262175:WMC262175 WVW262175:WVY262175 O327711:Q327711 JK327711:JM327711 TG327711:TI327711 ADC327711:ADE327711 AMY327711:ANA327711 AWU327711:AWW327711 BGQ327711:BGS327711 BQM327711:BQO327711 CAI327711:CAK327711 CKE327711:CKG327711 CUA327711:CUC327711 DDW327711:DDY327711 DNS327711:DNU327711 DXO327711:DXQ327711 EHK327711:EHM327711 ERG327711:ERI327711 FBC327711:FBE327711 FKY327711:FLA327711 FUU327711:FUW327711 GEQ327711:GES327711 GOM327711:GOO327711 GYI327711:GYK327711 HIE327711:HIG327711 HSA327711:HSC327711 IBW327711:IBY327711 ILS327711:ILU327711 IVO327711:IVQ327711 JFK327711:JFM327711 JPG327711:JPI327711 JZC327711:JZE327711 KIY327711:KJA327711 KSU327711:KSW327711 LCQ327711:LCS327711 LMM327711:LMO327711 LWI327711:LWK327711 MGE327711:MGG327711 MQA327711:MQC327711 MZW327711:MZY327711 NJS327711:NJU327711 NTO327711:NTQ327711 ODK327711:ODM327711 ONG327711:ONI327711 OXC327711:OXE327711 PGY327711:PHA327711 PQU327711:PQW327711 QAQ327711:QAS327711 QKM327711:QKO327711 QUI327711:QUK327711 REE327711:REG327711 ROA327711:ROC327711 RXW327711:RXY327711 SHS327711:SHU327711 SRO327711:SRQ327711 TBK327711:TBM327711 TLG327711:TLI327711 TVC327711:TVE327711 UEY327711:UFA327711 UOU327711:UOW327711 UYQ327711:UYS327711 VIM327711:VIO327711 VSI327711:VSK327711 WCE327711:WCG327711 WMA327711:WMC327711 WVW327711:WVY327711 O393247:Q393247 JK393247:JM393247 TG393247:TI393247 ADC393247:ADE393247 AMY393247:ANA393247 AWU393247:AWW393247 BGQ393247:BGS393247 BQM393247:BQO393247 CAI393247:CAK393247 CKE393247:CKG393247 CUA393247:CUC393247 DDW393247:DDY393247 DNS393247:DNU393247 DXO393247:DXQ393247 EHK393247:EHM393247 ERG393247:ERI393247 FBC393247:FBE393247 FKY393247:FLA393247 FUU393247:FUW393247 GEQ393247:GES393247 GOM393247:GOO393247 GYI393247:GYK393247 HIE393247:HIG393247 HSA393247:HSC393247 IBW393247:IBY393247 ILS393247:ILU393247 IVO393247:IVQ393247 JFK393247:JFM393247 JPG393247:JPI393247 JZC393247:JZE393247 KIY393247:KJA393247 KSU393247:KSW393247 LCQ393247:LCS393247 LMM393247:LMO393247 LWI393247:LWK393247 MGE393247:MGG393247 MQA393247:MQC393247 MZW393247:MZY393247 NJS393247:NJU393247 NTO393247:NTQ393247 ODK393247:ODM393247 ONG393247:ONI393247 OXC393247:OXE393247 PGY393247:PHA393247 PQU393247:PQW393247 QAQ393247:QAS393247 QKM393247:QKO393247 QUI393247:QUK393247 REE393247:REG393247 ROA393247:ROC393247 RXW393247:RXY393247 SHS393247:SHU393247 SRO393247:SRQ393247 TBK393247:TBM393247 TLG393247:TLI393247 TVC393247:TVE393247 UEY393247:UFA393247 UOU393247:UOW393247 UYQ393247:UYS393247 VIM393247:VIO393247 VSI393247:VSK393247 WCE393247:WCG393247 WMA393247:WMC393247 WVW393247:WVY393247 O458783:Q458783 JK458783:JM458783 TG458783:TI458783 ADC458783:ADE458783 AMY458783:ANA458783 AWU458783:AWW458783 BGQ458783:BGS458783 BQM458783:BQO458783 CAI458783:CAK458783 CKE458783:CKG458783 CUA458783:CUC458783 DDW458783:DDY458783 DNS458783:DNU458783 DXO458783:DXQ458783 EHK458783:EHM458783 ERG458783:ERI458783 FBC458783:FBE458783 FKY458783:FLA458783 FUU458783:FUW458783 GEQ458783:GES458783 GOM458783:GOO458783 GYI458783:GYK458783 HIE458783:HIG458783 HSA458783:HSC458783 IBW458783:IBY458783 ILS458783:ILU458783 IVO458783:IVQ458783 JFK458783:JFM458783 JPG458783:JPI458783 JZC458783:JZE458783 KIY458783:KJA458783 KSU458783:KSW458783 LCQ458783:LCS458783 LMM458783:LMO458783 LWI458783:LWK458783 MGE458783:MGG458783 MQA458783:MQC458783 MZW458783:MZY458783 NJS458783:NJU458783 NTO458783:NTQ458783 ODK458783:ODM458783 ONG458783:ONI458783 OXC458783:OXE458783 PGY458783:PHA458783 PQU458783:PQW458783 QAQ458783:QAS458783 QKM458783:QKO458783 QUI458783:QUK458783 REE458783:REG458783 ROA458783:ROC458783 RXW458783:RXY458783 SHS458783:SHU458783 SRO458783:SRQ458783 TBK458783:TBM458783 TLG458783:TLI458783 TVC458783:TVE458783 UEY458783:UFA458783 UOU458783:UOW458783 UYQ458783:UYS458783 VIM458783:VIO458783 VSI458783:VSK458783 WCE458783:WCG458783 WMA458783:WMC458783 WVW458783:WVY458783 O524319:Q524319 JK524319:JM524319 TG524319:TI524319 ADC524319:ADE524319 AMY524319:ANA524319 AWU524319:AWW524319 BGQ524319:BGS524319 BQM524319:BQO524319 CAI524319:CAK524319 CKE524319:CKG524319 CUA524319:CUC524319 DDW524319:DDY524319 DNS524319:DNU524319 DXO524319:DXQ524319 EHK524319:EHM524319 ERG524319:ERI524319 FBC524319:FBE524319 FKY524319:FLA524319 FUU524319:FUW524319 GEQ524319:GES524319 GOM524319:GOO524319 GYI524319:GYK524319 HIE524319:HIG524319 HSA524319:HSC524319 IBW524319:IBY524319 ILS524319:ILU524319 IVO524319:IVQ524319 JFK524319:JFM524319 JPG524319:JPI524319 JZC524319:JZE524319 KIY524319:KJA524319 KSU524319:KSW524319 LCQ524319:LCS524319 LMM524319:LMO524319 LWI524319:LWK524319 MGE524319:MGG524319 MQA524319:MQC524319 MZW524319:MZY524319 NJS524319:NJU524319 NTO524319:NTQ524319 ODK524319:ODM524319 ONG524319:ONI524319 OXC524319:OXE524319 PGY524319:PHA524319 PQU524319:PQW524319 QAQ524319:QAS524319 QKM524319:QKO524319 QUI524319:QUK524319 REE524319:REG524319 ROA524319:ROC524319 RXW524319:RXY524319 SHS524319:SHU524319 SRO524319:SRQ524319 TBK524319:TBM524319 TLG524319:TLI524319 TVC524319:TVE524319 UEY524319:UFA524319 UOU524319:UOW524319 UYQ524319:UYS524319 VIM524319:VIO524319 VSI524319:VSK524319 WCE524319:WCG524319 WMA524319:WMC524319 WVW524319:WVY524319 O589855:Q589855 JK589855:JM589855 TG589855:TI589855 ADC589855:ADE589855 AMY589855:ANA589855 AWU589855:AWW589855 BGQ589855:BGS589855 BQM589855:BQO589855 CAI589855:CAK589855 CKE589855:CKG589855 CUA589855:CUC589855 DDW589855:DDY589855 DNS589855:DNU589855 DXO589855:DXQ589855 EHK589855:EHM589855 ERG589855:ERI589855 FBC589855:FBE589855 FKY589855:FLA589855 FUU589855:FUW589855 GEQ589855:GES589855 GOM589855:GOO589855 GYI589855:GYK589855 HIE589855:HIG589855 HSA589855:HSC589855 IBW589855:IBY589855 ILS589855:ILU589855 IVO589855:IVQ589855 JFK589855:JFM589855 JPG589855:JPI589855 JZC589855:JZE589855 KIY589855:KJA589855 KSU589855:KSW589855 LCQ589855:LCS589855 LMM589855:LMO589855 LWI589855:LWK589855 MGE589855:MGG589855 MQA589855:MQC589855 MZW589855:MZY589855 NJS589855:NJU589855 NTO589855:NTQ589855 ODK589855:ODM589855 ONG589855:ONI589855 OXC589855:OXE589855 PGY589855:PHA589855 PQU589855:PQW589855 QAQ589855:QAS589855 QKM589855:QKO589855 QUI589855:QUK589855 REE589855:REG589855 ROA589855:ROC589855 RXW589855:RXY589855 SHS589855:SHU589855 SRO589855:SRQ589855 TBK589855:TBM589855 TLG589855:TLI589855 TVC589855:TVE589855 UEY589855:UFA589855 UOU589855:UOW589855 UYQ589855:UYS589855 VIM589855:VIO589855 VSI589855:VSK589855 WCE589855:WCG589855 WMA589855:WMC589855 WVW589855:WVY589855 O655391:Q655391 JK655391:JM655391 TG655391:TI655391 ADC655391:ADE655391 AMY655391:ANA655391 AWU655391:AWW655391 BGQ655391:BGS655391 BQM655391:BQO655391 CAI655391:CAK655391 CKE655391:CKG655391 CUA655391:CUC655391 DDW655391:DDY655391 DNS655391:DNU655391 DXO655391:DXQ655391 EHK655391:EHM655391 ERG655391:ERI655391 FBC655391:FBE655391 FKY655391:FLA655391 FUU655391:FUW655391 GEQ655391:GES655391 GOM655391:GOO655391 GYI655391:GYK655391 HIE655391:HIG655391 HSA655391:HSC655391 IBW655391:IBY655391 ILS655391:ILU655391 IVO655391:IVQ655391 JFK655391:JFM655391 JPG655391:JPI655391 JZC655391:JZE655391 KIY655391:KJA655391 KSU655391:KSW655391 LCQ655391:LCS655391 LMM655391:LMO655391 LWI655391:LWK655391 MGE655391:MGG655391 MQA655391:MQC655391 MZW655391:MZY655391 NJS655391:NJU655391 NTO655391:NTQ655391 ODK655391:ODM655391 ONG655391:ONI655391 OXC655391:OXE655391 PGY655391:PHA655391 PQU655391:PQW655391 QAQ655391:QAS655391 QKM655391:QKO655391 QUI655391:QUK655391 REE655391:REG655391 ROA655391:ROC655391 RXW655391:RXY655391 SHS655391:SHU655391 SRO655391:SRQ655391 TBK655391:TBM655391 TLG655391:TLI655391 TVC655391:TVE655391 UEY655391:UFA655391 UOU655391:UOW655391 UYQ655391:UYS655391 VIM655391:VIO655391 VSI655391:VSK655391 WCE655391:WCG655391 WMA655391:WMC655391 WVW655391:WVY655391 O720927:Q720927 JK720927:JM720927 TG720927:TI720927 ADC720927:ADE720927 AMY720927:ANA720927 AWU720927:AWW720927 BGQ720927:BGS720927 BQM720927:BQO720927 CAI720927:CAK720927 CKE720927:CKG720927 CUA720927:CUC720927 DDW720927:DDY720927 DNS720927:DNU720927 DXO720927:DXQ720927 EHK720927:EHM720927 ERG720927:ERI720927 FBC720927:FBE720927 FKY720927:FLA720927 FUU720927:FUW720927 GEQ720927:GES720927 GOM720927:GOO720927 GYI720927:GYK720927 HIE720927:HIG720927 HSA720927:HSC720927 IBW720927:IBY720927 ILS720927:ILU720927 IVO720927:IVQ720927 JFK720927:JFM720927 JPG720927:JPI720927 JZC720927:JZE720927 KIY720927:KJA720927 KSU720927:KSW720927 LCQ720927:LCS720927 LMM720927:LMO720927 LWI720927:LWK720927 MGE720927:MGG720927 MQA720927:MQC720927 MZW720927:MZY720927 NJS720927:NJU720927 NTO720927:NTQ720927 ODK720927:ODM720927 ONG720927:ONI720927 OXC720927:OXE720927 PGY720927:PHA720927 PQU720927:PQW720927 QAQ720927:QAS720927 QKM720927:QKO720927 QUI720927:QUK720927 REE720927:REG720927 ROA720927:ROC720927 RXW720927:RXY720927 SHS720927:SHU720927 SRO720927:SRQ720927 TBK720927:TBM720927 TLG720927:TLI720927 TVC720927:TVE720927 UEY720927:UFA720927 UOU720927:UOW720927 UYQ720927:UYS720927 VIM720927:VIO720927 VSI720927:VSK720927 WCE720927:WCG720927 WMA720927:WMC720927 WVW720927:WVY720927 O786463:Q786463 JK786463:JM786463 TG786463:TI786463 ADC786463:ADE786463 AMY786463:ANA786463 AWU786463:AWW786463 BGQ786463:BGS786463 BQM786463:BQO786463 CAI786463:CAK786463 CKE786463:CKG786463 CUA786463:CUC786463 DDW786463:DDY786463 DNS786463:DNU786463 DXO786463:DXQ786463 EHK786463:EHM786463 ERG786463:ERI786463 FBC786463:FBE786463 FKY786463:FLA786463 FUU786463:FUW786463 GEQ786463:GES786463 GOM786463:GOO786463 GYI786463:GYK786463 HIE786463:HIG786463 HSA786463:HSC786463 IBW786463:IBY786463 ILS786463:ILU786463 IVO786463:IVQ786463 JFK786463:JFM786463 JPG786463:JPI786463 JZC786463:JZE786463 KIY786463:KJA786463 KSU786463:KSW786463 LCQ786463:LCS786463 LMM786463:LMO786463 LWI786463:LWK786463 MGE786463:MGG786463 MQA786463:MQC786463 MZW786463:MZY786463 NJS786463:NJU786463 NTO786463:NTQ786463 ODK786463:ODM786463 ONG786463:ONI786463 OXC786463:OXE786463 PGY786463:PHA786463 PQU786463:PQW786463 QAQ786463:QAS786463 QKM786463:QKO786463 QUI786463:QUK786463 REE786463:REG786463 ROA786463:ROC786463 RXW786463:RXY786463 SHS786463:SHU786463 SRO786463:SRQ786463 TBK786463:TBM786463 TLG786463:TLI786463 TVC786463:TVE786463 UEY786463:UFA786463 UOU786463:UOW786463 UYQ786463:UYS786463 VIM786463:VIO786463 VSI786463:VSK786463 WCE786463:WCG786463 WMA786463:WMC786463 WVW786463:WVY786463 O851999:Q851999 JK851999:JM851999 TG851999:TI851999 ADC851999:ADE851999 AMY851999:ANA851999 AWU851999:AWW851999 BGQ851999:BGS851999 BQM851999:BQO851999 CAI851999:CAK851999 CKE851999:CKG851999 CUA851999:CUC851999 DDW851999:DDY851999 DNS851999:DNU851999 DXO851999:DXQ851999 EHK851999:EHM851999 ERG851999:ERI851999 FBC851999:FBE851999 FKY851999:FLA851999 FUU851999:FUW851999 GEQ851999:GES851999 GOM851999:GOO851999 GYI851999:GYK851999 HIE851999:HIG851999 HSA851999:HSC851999 IBW851999:IBY851999 ILS851999:ILU851999 IVO851999:IVQ851999 JFK851999:JFM851999 JPG851999:JPI851999 JZC851999:JZE851999 KIY851999:KJA851999 KSU851999:KSW851999 LCQ851999:LCS851999 LMM851999:LMO851999 LWI851999:LWK851999 MGE851999:MGG851999 MQA851999:MQC851999 MZW851999:MZY851999 NJS851999:NJU851999 NTO851999:NTQ851999 ODK851999:ODM851999 ONG851999:ONI851999 OXC851999:OXE851999 PGY851999:PHA851999 PQU851999:PQW851999 QAQ851999:QAS851999 QKM851999:QKO851999 QUI851999:QUK851999 REE851999:REG851999 ROA851999:ROC851999 RXW851999:RXY851999 SHS851999:SHU851999 SRO851999:SRQ851999 TBK851999:TBM851999 TLG851999:TLI851999 TVC851999:TVE851999 UEY851999:UFA851999 UOU851999:UOW851999 UYQ851999:UYS851999 VIM851999:VIO851999 VSI851999:VSK851999 WCE851999:WCG851999 WMA851999:WMC851999 WVW851999:WVY851999 O917535:Q917535 JK917535:JM917535 TG917535:TI917535 ADC917535:ADE917535 AMY917535:ANA917535 AWU917535:AWW917535 BGQ917535:BGS917535 BQM917535:BQO917535 CAI917535:CAK917535 CKE917535:CKG917535 CUA917535:CUC917535 DDW917535:DDY917535 DNS917535:DNU917535 DXO917535:DXQ917535 EHK917535:EHM917535 ERG917535:ERI917535 FBC917535:FBE917535 FKY917535:FLA917535 FUU917535:FUW917535 GEQ917535:GES917535 GOM917535:GOO917535 GYI917535:GYK917535 HIE917535:HIG917535 HSA917535:HSC917535 IBW917535:IBY917535 ILS917535:ILU917535 IVO917535:IVQ917535 JFK917535:JFM917535 JPG917535:JPI917535 JZC917535:JZE917535 KIY917535:KJA917535 KSU917535:KSW917535 LCQ917535:LCS917535 LMM917535:LMO917535 LWI917535:LWK917535 MGE917535:MGG917535 MQA917535:MQC917535 MZW917535:MZY917535 NJS917535:NJU917535 NTO917535:NTQ917535 ODK917535:ODM917535 ONG917535:ONI917535 OXC917535:OXE917535 PGY917535:PHA917535 PQU917535:PQW917535 QAQ917535:QAS917535 QKM917535:QKO917535 QUI917535:QUK917535 REE917535:REG917535 ROA917535:ROC917535 RXW917535:RXY917535 SHS917535:SHU917535 SRO917535:SRQ917535 TBK917535:TBM917535 TLG917535:TLI917535 TVC917535:TVE917535 UEY917535:UFA917535 UOU917535:UOW917535 UYQ917535:UYS917535 VIM917535:VIO917535 VSI917535:VSK917535 WCE917535:WCG917535 WMA917535:WMC917535 WVW917535:WVY917535 O983071:Q983071 JK983071:JM983071 TG983071:TI983071 ADC983071:ADE983071 AMY983071:ANA983071 AWU983071:AWW983071 BGQ983071:BGS983071 BQM983071:BQO983071 CAI983071:CAK983071 CKE983071:CKG983071 CUA983071:CUC983071 DDW983071:DDY983071 DNS983071:DNU983071 DXO983071:DXQ983071 EHK983071:EHM983071 ERG983071:ERI983071 FBC983071:FBE983071 FKY983071:FLA983071 FUU983071:FUW983071 GEQ983071:GES983071 GOM983071:GOO983071 GYI983071:GYK983071 HIE983071:HIG983071 HSA983071:HSC983071 IBW983071:IBY983071 ILS983071:ILU983071 IVO983071:IVQ983071 JFK983071:JFM983071 JPG983071:JPI983071 JZC983071:JZE983071 KIY983071:KJA983071 KSU983071:KSW983071 LCQ983071:LCS983071 LMM983071:LMO983071 LWI983071:LWK983071 MGE983071:MGG983071 MQA983071:MQC983071 MZW983071:MZY983071 NJS983071:NJU983071 NTO983071:NTQ983071 ODK983071:ODM983071 ONG983071:ONI983071 OXC983071:OXE983071 PGY983071:PHA983071 PQU983071:PQW983071 QAQ983071:QAS983071 QKM983071:QKO983071 QUI983071:QUK983071 REE983071:REG983071 ROA983071:ROC983071 RXW983071:RXY983071 SHS983071:SHU983071 SRO983071:SRQ983071 TBK983071:TBM983071 TLG983071:TLI983071 TVC983071:TVE983071 UEY983071:UFA983071 UOU983071:UOW983071 UYQ983071:UYS983071 VIM983071:VIO983071 VSI983071:VSK983071 WCE983071:WCG983071 WMA983071:WMC983071 WVW983071:WVY983071 O26:Q26 JK26:JM26 TG26:TI26 ADC26:ADE26 AMY26:ANA26 AWU26:AWW26 BGQ26:BGS26 BQM26:BQO26 CAI26:CAK26 CKE26:CKG26 CUA26:CUC26 DDW26:DDY26 DNS26:DNU26 DXO26:DXQ26 EHK26:EHM26 ERG26:ERI26 FBC26:FBE26 FKY26:FLA26 FUU26:FUW26 GEQ26:GES26 GOM26:GOO26 GYI26:GYK26 HIE26:HIG26 HSA26:HSC26 IBW26:IBY26 ILS26:ILU26 IVO26:IVQ26 JFK26:JFM26 JPG26:JPI26 JZC26:JZE26 KIY26:KJA26 KSU26:KSW26 LCQ26:LCS26 LMM26:LMO26 LWI26:LWK26 MGE26:MGG26 MQA26:MQC26 MZW26:MZY26 NJS26:NJU26 NTO26:NTQ26 ODK26:ODM26 ONG26:ONI26 OXC26:OXE26 PGY26:PHA26 PQU26:PQW26 QAQ26:QAS26 QKM26:QKO26 QUI26:QUK26 REE26:REG26 ROA26:ROC26 RXW26:RXY26 SHS26:SHU26 SRO26:SRQ26 TBK26:TBM26 TLG26:TLI26 TVC26:TVE26 UEY26:UFA26 UOU26:UOW26 UYQ26:UYS26 VIM26:VIO26 VSI26:VSK26 WCE26:WCG26 WMA26:WMC26 WVW26:WVY26 O65569:Q65569 JK65569:JM65569 TG65569:TI65569 ADC65569:ADE65569 AMY65569:ANA65569 AWU65569:AWW65569 BGQ65569:BGS65569 BQM65569:BQO65569 CAI65569:CAK65569 CKE65569:CKG65569 CUA65569:CUC65569 DDW65569:DDY65569 DNS65569:DNU65569 DXO65569:DXQ65569 EHK65569:EHM65569 ERG65569:ERI65569 FBC65569:FBE65569 FKY65569:FLA65569 FUU65569:FUW65569 GEQ65569:GES65569 GOM65569:GOO65569 GYI65569:GYK65569 HIE65569:HIG65569 HSA65569:HSC65569 IBW65569:IBY65569 ILS65569:ILU65569 IVO65569:IVQ65569 JFK65569:JFM65569 JPG65569:JPI65569 JZC65569:JZE65569 KIY65569:KJA65569 KSU65569:KSW65569 LCQ65569:LCS65569 LMM65569:LMO65569 LWI65569:LWK65569 MGE65569:MGG65569 MQA65569:MQC65569 MZW65569:MZY65569 NJS65569:NJU65569 NTO65569:NTQ65569 ODK65569:ODM65569 ONG65569:ONI65569 OXC65569:OXE65569 PGY65569:PHA65569 PQU65569:PQW65569 QAQ65569:QAS65569 QKM65569:QKO65569 QUI65569:QUK65569 REE65569:REG65569 ROA65569:ROC65569 RXW65569:RXY65569 SHS65569:SHU65569 SRO65569:SRQ65569 TBK65569:TBM65569 TLG65569:TLI65569 TVC65569:TVE65569 UEY65569:UFA65569 UOU65569:UOW65569 UYQ65569:UYS65569 VIM65569:VIO65569 VSI65569:VSK65569 WCE65569:WCG65569 WMA65569:WMC65569 WVW65569:WVY65569 O131105:Q131105 JK131105:JM131105 TG131105:TI131105 ADC131105:ADE131105 AMY131105:ANA131105 AWU131105:AWW131105 BGQ131105:BGS131105 BQM131105:BQO131105 CAI131105:CAK131105 CKE131105:CKG131105 CUA131105:CUC131105 DDW131105:DDY131105 DNS131105:DNU131105 DXO131105:DXQ131105 EHK131105:EHM131105 ERG131105:ERI131105 FBC131105:FBE131105 FKY131105:FLA131105 FUU131105:FUW131105 GEQ131105:GES131105 GOM131105:GOO131105 GYI131105:GYK131105 HIE131105:HIG131105 HSA131105:HSC131105 IBW131105:IBY131105 ILS131105:ILU131105 IVO131105:IVQ131105 JFK131105:JFM131105 JPG131105:JPI131105 JZC131105:JZE131105 KIY131105:KJA131105 KSU131105:KSW131105 LCQ131105:LCS131105 LMM131105:LMO131105 LWI131105:LWK131105 MGE131105:MGG131105 MQA131105:MQC131105 MZW131105:MZY131105 NJS131105:NJU131105 NTO131105:NTQ131105 ODK131105:ODM131105 ONG131105:ONI131105 OXC131105:OXE131105 PGY131105:PHA131105 PQU131105:PQW131105 QAQ131105:QAS131105 QKM131105:QKO131105 QUI131105:QUK131105 REE131105:REG131105 ROA131105:ROC131105 RXW131105:RXY131105 SHS131105:SHU131105 SRO131105:SRQ131105 TBK131105:TBM131105 TLG131105:TLI131105 TVC131105:TVE131105 UEY131105:UFA131105 UOU131105:UOW131105 UYQ131105:UYS131105 VIM131105:VIO131105 VSI131105:VSK131105 WCE131105:WCG131105 WMA131105:WMC131105 WVW131105:WVY131105 O196641:Q196641 JK196641:JM196641 TG196641:TI196641 ADC196641:ADE196641 AMY196641:ANA196641 AWU196641:AWW196641 BGQ196641:BGS196641 BQM196641:BQO196641 CAI196641:CAK196641 CKE196641:CKG196641 CUA196641:CUC196641 DDW196641:DDY196641 DNS196641:DNU196641 DXO196641:DXQ196641 EHK196641:EHM196641 ERG196641:ERI196641 FBC196641:FBE196641 FKY196641:FLA196641 FUU196641:FUW196641 GEQ196641:GES196641 GOM196641:GOO196641 GYI196641:GYK196641 HIE196641:HIG196641 HSA196641:HSC196641 IBW196641:IBY196641 ILS196641:ILU196641 IVO196641:IVQ196641 JFK196641:JFM196641 JPG196641:JPI196641 JZC196641:JZE196641 KIY196641:KJA196641 KSU196641:KSW196641 LCQ196641:LCS196641 LMM196641:LMO196641 LWI196641:LWK196641 MGE196641:MGG196641 MQA196641:MQC196641 MZW196641:MZY196641 NJS196641:NJU196641 NTO196641:NTQ196641 ODK196641:ODM196641 ONG196641:ONI196641 OXC196641:OXE196641 PGY196641:PHA196641 PQU196641:PQW196641 QAQ196641:QAS196641 QKM196641:QKO196641 QUI196641:QUK196641 REE196641:REG196641 ROA196641:ROC196641 RXW196641:RXY196641 SHS196641:SHU196641 SRO196641:SRQ196641 TBK196641:TBM196641 TLG196641:TLI196641 TVC196641:TVE196641 UEY196641:UFA196641 UOU196641:UOW196641 UYQ196641:UYS196641 VIM196641:VIO196641 VSI196641:VSK196641 WCE196641:WCG196641 WMA196641:WMC196641 WVW196641:WVY196641 O262177:Q262177 JK262177:JM262177 TG262177:TI262177 ADC262177:ADE262177 AMY262177:ANA262177 AWU262177:AWW262177 BGQ262177:BGS262177 BQM262177:BQO262177 CAI262177:CAK262177 CKE262177:CKG262177 CUA262177:CUC262177 DDW262177:DDY262177 DNS262177:DNU262177 DXO262177:DXQ262177 EHK262177:EHM262177 ERG262177:ERI262177 FBC262177:FBE262177 FKY262177:FLA262177 FUU262177:FUW262177 GEQ262177:GES262177 GOM262177:GOO262177 GYI262177:GYK262177 HIE262177:HIG262177 HSA262177:HSC262177 IBW262177:IBY262177 ILS262177:ILU262177 IVO262177:IVQ262177 JFK262177:JFM262177 JPG262177:JPI262177 JZC262177:JZE262177 KIY262177:KJA262177 KSU262177:KSW262177 LCQ262177:LCS262177 LMM262177:LMO262177 LWI262177:LWK262177 MGE262177:MGG262177 MQA262177:MQC262177 MZW262177:MZY262177 NJS262177:NJU262177 NTO262177:NTQ262177 ODK262177:ODM262177 ONG262177:ONI262177 OXC262177:OXE262177 PGY262177:PHA262177 PQU262177:PQW262177 QAQ262177:QAS262177 QKM262177:QKO262177 QUI262177:QUK262177 REE262177:REG262177 ROA262177:ROC262177 RXW262177:RXY262177 SHS262177:SHU262177 SRO262177:SRQ262177 TBK262177:TBM262177 TLG262177:TLI262177 TVC262177:TVE262177 UEY262177:UFA262177 UOU262177:UOW262177 UYQ262177:UYS262177 VIM262177:VIO262177 VSI262177:VSK262177 WCE262177:WCG262177 WMA262177:WMC262177 WVW262177:WVY262177 O327713:Q327713 JK327713:JM327713 TG327713:TI327713 ADC327713:ADE327713 AMY327713:ANA327713 AWU327713:AWW327713 BGQ327713:BGS327713 BQM327713:BQO327713 CAI327713:CAK327713 CKE327713:CKG327713 CUA327713:CUC327713 DDW327713:DDY327713 DNS327713:DNU327713 DXO327713:DXQ327713 EHK327713:EHM327713 ERG327713:ERI327713 FBC327713:FBE327713 FKY327713:FLA327713 FUU327713:FUW327713 GEQ327713:GES327713 GOM327713:GOO327713 GYI327713:GYK327713 HIE327713:HIG327713 HSA327713:HSC327713 IBW327713:IBY327713 ILS327713:ILU327713 IVO327713:IVQ327713 JFK327713:JFM327713 JPG327713:JPI327713 JZC327713:JZE327713 KIY327713:KJA327713 KSU327713:KSW327713 LCQ327713:LCS327713 LMM327713:LMO327713 LWI327713:LWK327713 MGE327713:MGG327713 MQA327713:MQC327713 MZW327713:MZY327713 NJS327713:NJU327713 NTO327713:NTQ327713 ODK327713:ODM327713 ONG327713:ONI327713 OXC327713:OXE327713 PGY327713:PHA327713 PQU327713:PQW327713 QAQ327713:QAS327713 QKM327713:QKO327713 QUI327713:QUK327713 REE327713:REG327713 ROA327713:ROC327713 RXW327713:RXY327713 SHS327713:SHU327713 SRO327713:SRQ327713 TBK327713:TBM327713 TLG327713:TLI327713 TVC327713:TVE327713 UEY327713:UFA327713 UOU327713:UOW327713 UYQ327713:UYS327713 VIM327713:VIO327713 VSI327713:VSK327713 WCE327713:WCG327713 WMA327713:WMC327713 WVW327713:WVY327713 O393249:Q393249 JK393249:JM393249 TG393249:TI393249 ADC393249:ADE393249 AMY393249:ANA393249 AWU393249:AWW393249 BGQ393249:BGS393249 BQM393249:BQO393249 CAI393249:CAK393249 CKE393249:CKG393249 CUA393249:CUC393249 DDW393249:DDY393249 DNS393249:DNU393249 DXO393249:DXQ393249 EHK393249:EHM393249 ERG393249:ERI393249 FBC393249:FBE393249 FKY393249:FLA393249 FUU393249:FUW393249 GEQ393249:GES393249 GOM393249:GOO393249 GYI393249:GYK393249 HIE393249:HIG393249 HSA393249:HSC393249 IBW393249:IBY393249 ILS393249:ILU393249 IVO393249:IVQ393249 JFK393249:JFM393249 JPG393249:JPI393249 JZC393249:JZE393249 KIY393249:KJA393249 KSU393249:KSW393249 LCQ393249:LCS393249 LMM393249:LMO393249 LWI393249:LWK393249 MGE393249:MGG393249 MQA393249:MQC393249 MZW393249:MZY393249 NJS393249:NJU393249 NTO393249:NTQ393249 ODK393249:ODM393249 ONG393249:ONI393249 OXC393249:OXE393249 PGY393249:PHA393249 PQU393249:PQW393249 QAQ393249:QAS393249 QKM393249:QKO393249 QUI393249:QUK393249 REE393249:REG393249 ROA393249:ROC393249 RXW393249:RXY393249 SHS393249:SHU393249 SRO393249:SRQ393249 TBK393249:TBM393249 TLG393249:TLI393249 TVC393249:TVE393249 UEY393249:UFA393249 UOU393249:UOW393249 UYQ393249:UYS393249 VIM393249:VIO393249 VSI393249:VSK393249 WCE393249:WCG393249 WMA393249:WMC393249 WVW393249:WVY393249 O458785:Q458785 JK458785:JM458785 TG458785:TI458785 ADC458785:ADE458785 AMY458785:ANA458785 AWU458785:AWW458785 BGQ458785:BGS458785 BQM458785:BQO458785 CAI458785:CAK458785 CKE458785:CKG458785 CUA458785:CUC458785 DDW458785:DDY458785 DNS458785:DNU458785 DXO458785:DXQ458785 EHK458785:EHM458785 ERG458785:ERI458785 FBC458785:FBE458785 FKY458785:FLA458785 FUU458785:FUW458785 GEQ458785:GES458785 GOM458785:GOO458785 GYI458785:GYK458785 HIE458785:HIG458785 HSA458785:HSC458785 IBW458785:IBY458785 ILS458785:ILU458785 IVO458785:IVQ458785 JFK458785:JFM458785 JPG458785:JPI458785 JZC458785:JZE458785 KIY458785:KJA458785 KSU458785:KSW458785 LCQ458785:LCS458785 LMM458785:LMO458785 LWI458785:LWK458785 MGE458785:MGG458785 MQA458785:MQC458785 MZW458785:MZY458785 NJS458785:NJU458785 NTO458785:NTQ458785 ODK458785:ODM458785 ONG458785:ONI458785 OXC458785:OXE458785 PGY458785:PHA458785 PQU458785:PQW458785 QAQ458785:QAS458785 QKM458785:QKO458785 QUI458785:QUK458785 REE458785:REG458785 ROA458785:ROC458785 RXW458785:RXY458785 SHS458785:SHU458785 SRO458785:SRQ458785 TBK458785:TBM458785 TLG458785:TLI458785 TVC458785:TVE458785 UEY458785:UFA458785 UOU458785:UOW458785 UYQ458785:UYS458785 VIM458785:VIO458785 VSI458785:VSK458785 WCE458785:WCG458785 WMA458785:WMC458785 WVW458785:WVY458785 O524321:Q524321 JK524321:JM524321 TG524321:TI524321 ADC524321:ADE524321 AMY524321:ANA524321 AWU524321:AWW524321 BGQ524321:BGS524321 BQM524321:BQO524321 CAI524321:CAK524321 CKE524321:CKG524321 CUA524321:CUC524321 DDW524321:DDY524321 DNS524321:DNU524321 DXO524321:DXQ524321 EHK524321:EHM524321 ERG524321:ERI524321 FBC524321:FBE524321 FKY524321:FLA524321 FUU524321:FUW524321 GEQ524321:GES524321 GOM524321:GOO524321 GYI524321:GYK524321 HIE524321:HIG524321 HSA524321:HSC524321 IBW524321:IBY524321 ILS524321:ILU524321 IVO524321:IVQ524321 JFK524321:JFM524321 JPG524321:JPI524321 JZC524321:JZE524321 KIY524321:KJA524321 KSU524321:KSW524321 LCQ524321:LCS524321 LMM524321:LMO524321 LWI524321:LWK524321 MGE524321:MGG524321 MQA524321:MQC524321 MZW524321:MZY524321 NJS524321:NJU524321 NTO524321:NTQ524321 ODK524321:ODM524321 ONG524321:ONI524321 OXC524321:OXE524321 PGY524321:PHA524321 PQU524321:PQW524321 QAQ524321:QAS524321 QKM524321:QKO524321 QUI524321:QUK524321 REE524321:REG524321 ROA524321:ROC524321 RXW524321:RXY524321 SHS524321:SHU524321 SRO524321:SRQ524321 TBK524321:TBM524321 TLG524321:TLI524321 TVC524321:TVE524321 UEY524321:UFA524321 UOU524321:UOW524321 UYQ524321:UYS524321 VIM524321:VIO524321 VSI524321:VSK524321 WCE524321:WCG524321 WMA524321:WMC524321 WVW524321:WVY524321 O589857:Q589857 JK589857:JM589857 TG589857:TI589857 ADC589857:ADE589857 AMY589857:ANA589857 AWU589857:AWW589857 BGQ589857:BGS589857 BQM589857:BQO589857 CAI589857:CAK589857 CKE589857:CKG589857 CUA589857:CUC589857 DDW589857:DDY589857 DNS589857:DNU589857 DXO589857:DXQ589857 EHK589857:EHM589857 ERG589857:ERI589857 FBC589857:FBE589857 FKY589857:FLA589857 FUU589857:FUW589857 GEQ589857:GES589857 GOM589857:GOO589857 GYI589857:GYK589857 HIE589857:HIG589857 HSA589857:HSC589857 IBW589857:IBY589857 ILS589857:ILU589857 IVO589857:IVQ589857 JFK589857:JFM589857 JPG589857:JPI589857 JZC589857:JZE589857 KIY589857:KJA589857 KSU589857:KSW589857 LCQ589857:LCS589857 LMM589857:LMO589857 LWI589857:LWK589857 MGE589857:MGG589857 MQA589857:MQC589857 MZW589857:MZY589857 NJS589857:NJU589857 NTO589857:NTQ589857 ODK589857:ODM589857 ONG589857:ONI589857 OXC589857:OXE589857 PGY589857:PHA589857 PQU589857:PQW589857 QAQ589857:QAS589857 QKM589857:QKO589857 QUI589857:QUK589857 REE589857:REG589857 ROA589857:ROC589857 RXW589857:RXY589857 SHS589857:SHU589857 SRO589857:SRQ589857 TBK589857:TBM589857 TLG589857:TLI589857 TVC589857:TVE589857 UEY589857:UFA589857 UOU589857:UOW589857 UYQ589857:UYS589857 VIM589857:VIO589857 VSI589857:VSK589857 WCE589857:WCG589857 WMA589857:WMC589857 WVW589857:WVY589857 O655393:Q655393 JK655393:JM655393 TG655393:TI655393 ADC655393:ADE655393 AMY655393:ANA655393 AWU655393:AWW655393 BGQ655393:BGS655393 BQM655393:BQO655393 CAI655393:CAK655393 CKE655393:CKG655393 CUA655393:CUC655393 DDW655393:DDY655393 DNS655393:DNU655393 DXO655393:DXQ655393 EHK655393:EHM655393 ERG655393:ERI655393 FBC655393:FBE655393 FKY655393:FLA655393 FUU655393:FUW655393 GEQ655393:GES655393 GOM655393:GOO655393 GYI655393:GYK655393 HIE655393:HIG655393 HSA655393:HSC655393 IBW655393:IBY655393 ILS655393:ILU655393 IVO655393:IVQ655393 JFK655393:JFM655393 JPG655393:JPI655393 JZC655393:JZE655393 KIY655393:KJA655393 KSU655393:KSW655393 LCQ655393:LCS655393 LMM655393:LMO655393 LWI655393:LWK655393 MGE655393:MGG655393 MQA655393:MQC655393 MZW655393:MZY655393 NJS655393:NJU655393 NTO655393:NTQ655393 ODK655393:ODM655393 ONG655393:ONI655393 OXC655393:OXE655393 PGY655393:PHA655393 PQU655393:PQW655393 QAQ655393:QAS655393 QKM655393:QKO655393 QUI655393:QUK655393 REE655393:REG655393 ROA655393:ROC655393 RXW655393:RXY655393 SHS655393:SHU655393 SRO655393:SRQ655393 TBK655393:TBM655393 TLG655393:TLI655393 TVC655393:TVE655393 UEY655393:UFA655393 UOU655393:UOW655393 UYQ655393:UYS655393 VIM655393:VIO655393 VSI655393:VSK655393 WCE655393:WCG655393 WMA655393:WMC655393 WVW655393:WVY655393 O720929:Q720929 JK720929:JM720929 TG720929:TI720929 ADC720929:ADE720929 AMY720929:ANA720929 AWU720929:AWW720929 BGQ720929:BGS720929 BQM720929:BQO720929 CAI720929:CAK720929 CKE720929:CKG720929 CUA720929:CUC720929 DDW720929:DDY720929 DNS720929:DNU720929 DXO720929:DXQ720929 EHK720929:EHM720929 ERG720929:ERI720929 FBC720929:FBE720929 FKY720929:FLA720929 FUU720929:FUW720929 GEQ720929:GES720929 GOM720929:GOO720929 GYI720929:GYK720929 HIE720929:HIG720929 HSA720929:HSC720929 IBW720929:IBY720929 ILS720929:ILU720929 IVO720929:IVQ720929 JFK720929:JFM720929 JPG720929:JPI720929 JZC720929:JZE720929 KIY720929:KJA720929 KSU720929:KSW720929 LCQ720929:LCS720929 LMM720929:LMO720929 LWI720929:LWK720929 MGE720929:MGG720929 MQA720929:MQC720929 MZW720929:MZY720929 NJS720929:NJU720929 NTO720929:NTQ720929 ODK720929:ODM720929 ONG720929:ONI720929 OXC720929:OXE720929 PGY720929:PHA720929 PQU720929:PQW720929 QAQ720929:QAS720929 QKM720929:QKO720929 QUI720929:QUK720929 REE720929:REG720929 ROA720929:ROC720929 RXW720929:RXY720929 SHS720929:SHU720929 SRO720929:SRQ720929 TBK720929:TBM720929 TLG720929:TLI720929 TVC720929:TVE720929 UEY720929:UFA720929 UOU720929:UOW720929 UYQ720929:UYS720929 VIM720929:VIO720929 VSI720929:VSK720929 WCE720929:WCG720929 WMA720929:WMC720929 WVW720929:WVY720929 O786465:Q786465 JK786465:JM786465 TG786465:TI786465 ADC786465:ADE786465 AMY786465:ANA786465 AWU786465:AWW786465 BGQ786465:BGS786465 BQM786465:BQO786465 CAI786465:CAK786465 CKE786465:CKG786465 CUA786465:CUC786465 DDW786465:DDY786465 DNS786465:DNU786465 DXO786465:DXQ786465 EHK786465:EHM786465 ERG786465:ERI786465 FBC786465:FBE786465 FKY786465:FLA786465 FUU786465:FUW786465 GEQ786465:GES786465 GOM786465:GOO786465 GYI786465:GYK786465 HIE786465:HIG786465 HSA786465:HSC786465 IBW786465:IBY786465 ILS786465:ILU786465 IVO786465:IVQ786465 JFK786465:JFM786465 JPG786465:JPI786465 JZC786465:JZE786465 KIY786465:KJA786465 KSU786465:KSW786465 LCQ786465:LCS786465 LMM786465:LMO786465 LWI786465:LWK786465 MGE786465:MGG786465 MQA786465:MQC786465 MZW786465:MZY786465 NJS786465:NJU786465 NTO786465:NTQ786465 ODK786465:ODM786465 ONG786465:ONI786465 OXC786465:OXE786465 PGY786465:PHA786465 PQU786465:PQW786465 QAQ786465:QAS786465 QKM786465:QKO786465 QUI786465:QUK786465 REE786465:REG786465 ROA786465:ROC786465 RXW786465:RXY786465 SHS786465:SHU786465 SRO786465:SRQ786465 TBK786465:TBM786465 TLG786465:TLI786465 TVC786465:TVE786465 UEY786465:UFA786465 UOU786465:UOW786465 UYQ786465:UYS786465 VIM786465:VIO786465 VSI786465:VSK786465 WCE786465:WCG786465 WMA786465:WMC786465 WVW786465:WVY786465 O852001:Q852001 JK852001:JM852001 TG852001:TI852001 ADC852001:ADE852001 AMY852001:ANA852001 AWU852001:AWW852001 BGQ852001:BGS852001 BQM852001:BQO852001 CAI852001:CAK852001 CKE852001:CKG852001 CUA852001:CUC852001 DDW852001:DDY852001 DNS852001:DNU852001 DXO852001:DXQ852001 EHK852001:EHM852001 ERG852001:ERI852001 FBC852001:FBE852001 FKY852001:FLA852001 FUU852001:FUW852001 GEQ852001:GES852001 GOM852001:GOO852001 GYI852001:GYK852001 HIE852001:HIG852001 HSA852001:HSC852001 IBW852001:IBY852001 ILS852001:ILU852001 IVO852001:IVQ852001 JFK852001:JFM852001 JPG852001:JPI852001 JZC852001:JZE852001 KIY852001:KJA852001 KSU852001:KSW852001 LCQ852001:LCS852001 LMM852001:LMO852001 LWI852001:LWK852001 MGE852001:MGG852001 MQA852001:MQC852001 MZW852001:MZY852001 NJS852001:NJU852001 NTO852001:NTQ852001 ODK852001:ODM852001 ONG852001:ONI852001 OXC852001:OXE852001 PGY852001:PHA852001 PQU852001:PQW852001 QAQ852001:QAS852001 QKM852001:QKO852001 QUI852001:QUK852001 REE852001:REG852001 ROA852001:ROC852001 RXW852001:RXY852001 SHS852001:SHU852001 SRO852001:SRQ852001 TBK852001:TBM852001 TLG852001:TLI852001 TVC852001:TVE852001 UEY852001:UFA852001 UOU852001:UOW852001 UYQ852001:UYS852001 VIM852001:VIO852001 VSI852001:VSK852001 WCE852001:WCG852001 WMA852001:WMC852001 WVW852001:WVY852001 O917537:Q917537 JK917537:JM917537 TG917537:TI917537 ADC917537:ADE917537 AMY917537:ANA917537 AWU917537:AWW917537 BGQ917537:BGS917537 BQM917537:BQO917537 CAI917537:CAK917537 CKE917537:CKG917537 CUA917537:CUC917537 DDW917537:DDY917537 DNS917537:DNU917537 DXO917537:DXQ917537 EHK917537:EHM917537 ERG917537:ERI917537 FBC917537:FBE917537 FKY917537:FLA917537 FUU917537:FUW917537 GEQ917537:GES917537 GOM917537:GOO917537 GYI917537:GYK917537 HIE917537:HIG917537 HSA917537:HSC917537 IBW917537:IBY917537 ILS917537:ILU917537 IVO917537:IVQ917537 JFK917537:JFM917537 JPG917537:JPI917537 JZC917537:JZE917537 KIY917537:KJA917537 KSU917537:KSW917537 LCQ917537:LCS917537 LMM917537:LMO917537 LWI917537:LWK917537 MGE917537:MGG917537 MQA917537:MQC917537 MZW917537:MZY917537 NJS917537:NJU917537 NTO917537:NTQ917537 ODK917537:ODM917537 ONG917537:ONI917537 OXC917537:OXE917537 PGY917537:PHA917537 PQU917537:PQW917537 QAQ917537:QAS917537 QKM917537:QKO917537 QUI917537:QUK917537 REE917537:REG917537 ROA917537:ROC917537 RXW917537:RXY917537 SHS917537:SHU917537 SRO917537:SRQ917537 TBK917537:TBM917537 TLG917537:TLI917537 TVC917537:TVE917537 UEY917537:UFA917537 UOU917537:UOW917537 UYQ917537:UYS917537 VIM917537:VIO917537 VSI917537:VSK917537 WCE917537:WCG917537 WMA917537:WMC917537 WVW917537:WVY917537 O983073:Q983073 JK983073:JM983073 TG983073:TI983073 ADC983073:ADE983073 AMY983073:ANA983073 AWU983073:AWW983073 BGQ983073:BGS983073 BQM983073:BQO983073 CAI983073:CAK983073 CKE983073:CKG983073 CUA983073:CUC983073 DDW983073:DDY983073 DNS983073:DNU983073 DXO983073:DXQ983073 EHK983073:EHM983073 ERG983073:ERI983073 FBC983073:FBE983073 FKY983073:FLA983073 FUU983073:FUW983073 GEQ983073:GES983073 GOM983073:GOO983073 GYI983073:GYK983073 HIE983073:HIG983073 HSA983073:HSC983073 IBW983073:IBY983073 ILS983073:ILU983073 IVO983073:IVQ983073 JFK983073:JFM983073 JPG983073:JPI983073 JZC983073:JZE983073 KIY983073:KJA983073 KSU983073:KSW983073 LCQ983073:LCS983073 LMM983073:LMO983073 LWI983073:LWK983073 MGE983073:MGG983073 MQA983073:MQC983073 MZW983073:MZY983073 NJS983073:NJU983073 NTO983073:NTQ983073 ODK983073:ODM983073 ONG983073:ONI983073 OXC983073:OXE983073 PGY983073:PHA983073 PQU983073:PQW983073 QAQ983073:QAS983073 QKM983073:QKO983073 QUI983073:QUK983073 REE983073:REG983073 ROA983073:ROC983073 RXW983073:RXY983073 SHS983073:SHU983073 SRO983073:SRQ983073 TBK983073:TBM983073 TLG983073:TLI983073 TVC983073:TVE983073 UEY983073:UFA983073 UOU983073:UOW983073 UYQ983073:UYS983073 VIM983073:VIO983073 VSI983073:VSK983073 WCE983073:WCG983073 WMA983073:WMC983073 WVW983073:WVY983073">
      <formula1>"5,6,7,8,9,10,11,12,1"</formula1>
    </dataValidation>
    <dataValidation type="list" allowBlank="1" showInputMessage="1" showErrorMessage="1" sqref="WVN983080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formula1>"生活援助従事者研修,介護職員初任者研修,実務者研修"</formula1>
    </dataValidation>
    <dataValidation type="list" allowBlank="1" showInputMessage="1" showErrorMessage="1" sqref="G16:J16 JC16:JF16 SY16:TB16 ACU16:ACX16 AMQ16:AMT16 AWM16:AWP16 BGI16:BGL16 BQE16:BQH16 CAA16:CAD16 CJW16:CJZ16 CTS16:CTV16 DDO16:DDR16 DNK16:DNN16 DXG16:DXJ16 EHC16:EHF16 EQY16:ERB16 FAU16:FAX16 FKQ16:FKT16 FUM16:FUP16 GEI16:GEL16 GOE16:GOH16 GYA16:GYD16 HHW16:HHZ16 HRS16:HRV16 IBO16:IBR16 ILK16:ILN16 IVG16:IVJ16 JFC16:JFF16 JOY16:JPB16 JYU16:JYX16 KIQ16:KIT16 KSM16:KSP16 LCI16:LCL16 LME16:LMH16 LWA16:LWD16 MFW16:MFZ16 MPS16:MPV16 MZO16:MZR16 NJK16:NJN16 NTG16:NTJ16 ODC16:ODF16 OMY16:ONB16 OWU16:OWX16 PGQ16:PGT16 PQM16:PQP16 QAI16:QAL16 QKE16:QKH16 QUA16:QUD16 RDW16:RDZ16 RNS16:RNV16 RXO16:RXR16 SHK16:SHN16 SRG16:SRJ16 TBC16:TBF16 TKY16:TLB16 TUU16:TUX16 UEQ16:UET16 UOM16:UOP16 UYI16:UYL16 VIE16:VIH16 VSA16:VSD16 WBW16:WBZ16 WLS16:WLV16 WVO16:WVR16 G65559:J65559 JC65559:JF65559 SY65559:TB65559 ACU65559:ACX65559 AMQ65559:AMT65559 AWM65559:AWP65559 BGI65559:BGL65559 BQE65559:BQH65559 CAA65559:CAD65559 CJW65559:CJZ65559 CTS65559:CTV65559 DDO65559:DDR65559 DNK65559:DNN65559 DXG65559:DXJ65559 EHC65559:EHF65559 EQY65559:ERB65559 FAU65559:FAX65559 FKQ65559:FKT65559 FUM65559:FUP65559 GEI65559:GEL65559 GOE65559:GOH65559 GYA65559:GYD65559 HHW65559:HHZ65559 HRS65559:HRV65559 IBO65559:IBR65559 ILK65559:ILN65559 IVG65559:IVJ65559 JFC65559:JFF65559 JOY65559:JPB65559 JYU65559:JYX65559 KIQ65559:KIT65559 KSM65559:KSP65559 LCI65559:LCL65559 LME65559:LMH65559 LWA65559:LWD65559 MFW65559:MFZ65559 MPS65559:MPV65559 MZO65559:MZR65559 NJK65559:NJN65559 NTG65559:NTJ65559 ODC65559:ODF65559 OMY65559:ONB65559 OWU65559:OWX65559 PGQ65559:PGT65559 PQM65559:PQP65559 QAI65559:QAL65559 QKE65559:QKH65559 QUA65559:QUD65559 RDW65559:RDZ65559 RNS65559:RNV65559 RXO65559:RXR65559 SHK65559:SHN65559 SRG65559:SRJ65559 TBC65559:TBF65559 TKY65559:TLB65559 TUU65559:TUX65559 UEQ65559:UET65559 UOM65559:UOP65559 UYI65559:UYL65559 VIE65559:VIH65559 VSA65559:VSD65559 WBW65559:WBZ65559 WLS65559:WLV65559 WVO65559:WVR65559 G131095:J131095 JC131095:JF131095 SY131095:TB131095 ACU131095:ACX131095 AMQ131095:AMT131095 AWM131095:AWP131095 BGI131095:BGL131095 BQE131095:BQH131095 CAA131095:CAD131095 CJW131095:CJZ131095 CTS131095:CTV131095 DDO131095:DDR131095 DNK131095:DNN131095 DXG131095:DXJ131095 EHC131095:EHF131095 EQY131095:ERB131095 FAU131095:FAX131095 FKQ131095:FKT131095 FUM131095:FUP131095 GEI131095:GEL131095 GOE131095:GOH131095 GYA131095:GYD131095 HHW131095:HHZ131095 HRS131095:HRV131095 IBO131095:IBR131095 ILK131095:ILN131095 IVG131095:IVJ131095 JFC131095:JFF131095 JOY131095:JPB131095 JYU131095:JYX131095 KIQ131095:KIT131095 KSM131095:KSP131095 LCI131095:LCL131095 LME131095:LMH131095 LWA131095:LWD131095 MFW131095:MFZ131095 MPS131095:MPV131095 MZO131095:MZR131095 NJK131095:NJN131095 NTG131095:NTJ131095 ODC131095:ODF131095 OMY131095:ONB131095 OWU131095:OWX131095 PGQ131095:PGT131095 PQM131095:PQP131095 QAI131095:QAL131095 QKE131095:QKH131095 QUA131095:QUD131095 RDW131095:RDZ131095 RNS131095:RNV131095 RXO131095:RXR131095 SHK131095:SHN131095 SRG131095:SRJ131095 TBC131095:TBF131095 TKY131095:TLB131095 TUU131095:TUX131095 UEQ131095:UET131095 UOM131095:UOP131095 UYI131095:UYL131095 VIE131095:VIH131095 VSA131095:VSD131095 WBW131095:WBZ131095 WLS131095:WLV131095 WVO131095:WVR131095 G196631:J196631 JC196631:JF196631 SY196631:TB196631 ACU196631:ACX196631 AMQ196631:AMT196631 AWM196631:AWP196631 BGI196631:BGL196631 BQE196631:BQH196631 CAA196631:CAD196631 CJW196631:CJZ196631 CTS196631:CTV196631 DDO196631:DDR196631 DNK196631:DNN196631 DXG196631:DXJ196631 EHC196631:EHF196631 EQY196631:ERB196631 FAU196631:FAX196631 FKQ196631:FKT196631 FUM196631:FUP196631 GEI196631:GEL196631 GOE196631:GOH196631 GYA196631:GYD196631 HHW196631:HHZ196631 HRS196631:HRV196631 IBO196631:IBR196631 ILK196631:ILN196631 IVG196631:IVJ196631 JFC196631:JFF196631 JOY196631:JPB196631 JYU196631:JYX196631 KIQ196631:KIT196631 KSM196631:KSP196631 LCI196631:LCL196631 LME196631:LMH196631 LWA196631:LWD196631 MFW196631:MFZ196631 MPS196631:MPV196631 MZO196631:MZR196631 NJK196631:NJN196631 NTG196631:NTJ196631 ODC196631:ODF196631 OMY196631:ONB196631 OWU196631:OWX196631 PGQ196631:PGT196631 PQM196631:PQP196631 QAI196631:QAL196631 QKE196631:QKH196631 QUA196631:QUD196631 RDW196631:RDZ196631 RNS196631:RNV196631 RXO196631:RXR196631 SHK196631:SHN196631 SRG196631:SRJ196631 TBC196631:TBF196631 TKY196631:TLB196631 TUU196631:TUX196631 UEQ196631:UET196631 UOM196631:UOP196631 UYI196631:UYL196631 VIE196631:VIH196631 VSA196631:VSD196631 WBW196631:WBZ196631 WLS196631:WLV196631 WVO196631:WVR196631 G262167:J262167 JC262167:JF262167 SY262167:TB262167 ACU262167:ACX262167 AMQ262167:AMT262167 AWM262167:AWP262167 BGI262167:BGL262167 BQE262167:BQH262167 CAA262167:CAD262167 CJW262167:CJZ262167 CTS262167:CTV262167 DDO262167:DDR262167 DNK262167:DNN262167 DXG262167:DXJ262167 EHC262167:EHF262167 EQY262167:ERB262167 FAU262167:FAX262167 FKQ262167:FKT262167 FUM262167:FUP262167 GEI262167:GEL262167 GOE262167:GOH262167 GYA262167:GYD262167 HHW262167:HHZ262167 HRS262167:HRV262167 IBO262167:IBR262167 ILK262167:ILN262167 IVG262167:IVJ262167 JFC262167:JFF262167 JOY262167:JPB262167 JYU262167:JYX262167 KIQ262167:KIT262167 KSM262167:KSP262167 LCI262167:LCL262167 LME262167:LMH262167 LWA262167:LWD262167 MFW262167:MFZ262167 MPS262167:MPV262167 MZO262167:MZR262167 NJK262167:NJN262167 NTG262167:NTJ262167 ODC262167:ODF262167 OMY262167:ONB262167 OWU262167:OWX262167 PGQ262167:PGT262167 PQM262167:PQP262167 QAI262167:QAL262167 QKE262167:QKH262167 QUA262167:QUD262167 RDW262167:RDZ262167 RNS262167:RNV262167 RXO262167:RXR262167 SHK262167:SHN262167 SRG262167:SRJ262167 TBC262167:TBF262167 TKY262167:TLB262167 TUU262167:TUX262167 UEQ262167:UET262167 UOM262167:UOP262167 UYI262167:UYL262167 VIE262167:VIH262167 VSA262167:VSD262167 WBW262167:WBZ262167 WLS262167:WLV262167 WVO262167:WVR262167 G327703:J327703 JC327703:JF327703 SY327703:TB327703 ACU327703:ACX327703 AMQ327703:AMT327703 AWM327703:AWP327703 BGI327703:BGL327703 BQE327703:BQH327703 CAA327703:CAD327703 CJW327703:CJZ327703 CTS327703:CTV327703 DDO327703:DDR327703 DNK327703:DNN327703 DXG327703:DXJ327703 EHC327703:EHF327703 EQY327703:ERB327703 FAU327703:FAX327703 FKQ327703:FKT327703 FUM327703:FUP327703 GEI327703:GEL327703 GOE327703:GOH327703 GYA327703:GYD327703 HHW327703:HHZ327703 HRS327703:HRV327703 IBO327703:IBR327703 ILK327703:ILN327703 IVG327703:IVJ327703 JFC327703:JFF327703 JOY327703:JPB327703 JYU327703:JYX327703 KIQ327703:KIT327703 KSM327703:KSP327703 LCI327703:LCL327703 LME327703:LMH327703 LWA327703:LWD327703 MFW327703:MFZ327703 MPS327703:MPV327703 MZO327703:MZR327703 NJK327703:NJN327703 NTG327703:NTJ327703 ODC327703:ODF327703 OMY327703:ONB327703 OWU327703:OWX327703 PGQ327703:PGT327703 PQM327703:PQP327703 QAI327703:QAL327703 QKE327703:QKH327703 QUA327703:QUD327703 RDW327703:RDZ327703 RNS327703:RNV327703 RXO327703:RXR327703 SHK327703:SHN327703 SRG327703:SRJ327703 TBC327703:TBF327703 TKY327703:TLB327703 TUU327703:TUX327703 UEQ327703:UET327703 UOM327703:UOP327703 UYI327703:UYL327703 VIE327703:VIH327703 VSA327703:VSD327703 WBW327703:WBZ327703 WLS327703:WLV327703 WVO327703:WVR327703 G393239:J393239 JC393239:JF393239 SY393239:TB393239 ACU393239:ACX393239 AMQ393239:AMT393239 AWM393239:AWP393239 BGI393239:BGL393239 BQE393239:BQH393239 CAA393239:CAD393239 CJW393239:CJZ393239 CTS393239:CTV393239 DDO393239:DDR393239 DNK393239:DNN393239 DXG393239:DXJ393239 EHC393239:EHF393239 EQY393239:ERB393239 FAU393239:FAX393239 FKQ393239:FKT393239 FUM393239:FUP393239 GEI393239:GEL393239 GOE393239:GOH393239 GYA393239:GYD393239 HHW393239:HHZ393239 HRS393239:HRV393239 IBO393239:IBR393239 ILK393239:ILN393239 IVG393239:IVJ393239 JFC393239:JFF393239 JOY393239:JPB393239 JYU393239:JYX393239 KIQ393239:KIT393239 KSM393239:KSP393239 LCI393239:LCL393239 LME393239:LMH393239 LWA393239:LWD393239 MFW393239:MFZ393239 MPS393239:MPV393239 MZO393239:MZR393239 NJK393239:NJN393239 NTG393239:NTJ393239 ODC393239:ODF393239 OMY393239:ONB393239 OWU393239:OWX393239 PGQ393239:PGT393239 PQM393239:PQP393239 QAI393239:QAL393239 QKE393239:QKH393239 QUA393239:QUD393239 RDW393239:RDZ393239 RNS393239:RNV393239 RXO393239:RXR393239 SHK393239:SHN393239 SRG393239:SRJ393239 TBC393239:TBF393239 TKY393239:TLB393239 TUU393239:TUX393239 UEQ393239:UET393239 UOM393239:UOP393239 UYI393239:UYL393239 VIE393239:VIH393239 VSA393239:VSD393239 WBW393239:WBZ393239 WLS393239:WLV393239 WVO393239:WVR393239 G458775:J458775 JC458775:JF458775 SY458775:TB458775 ACU458775:ACX458775 AMQ458775:AMT458775 AWM458775:AWP458775 BGI458775:BGL458775 BQE458775:BQH458775 CAA458775:CAD458775 CJW458775:CJZ458775 CTS458775:CTV458775 DDO458775:DDR458775 DNK458775:DNN458775 DXG458775:DXJ458775 EHC458775:EHF458775 EQY458775:ERB458775 FAU458775:FAX458775 FKQ458775:FKT458775 FUM458775:FUP458775 GEI458775:GEL458775 GOE458775:GOH458775 GYA458775:GYD458775 HHW458775:HHZ458775 HRS458775:HRV458775 IBO458775:IBR458775 ILK458775:ILN458775 IVG458775:IVJ458775 JFC458775:JFF458775 JOY458775:JPB458775 JYU458775:JYX458775 KIQ458775:KIT458775 KSM458775:KSP458775 LCI458775:LCL458775 LME458775:LMH458775 LWA458775:LWD458775 MFW458775:MFZ458775 MPS458775:MPV458775 MZO458775:MZR458775 NJK458775:NJN458775 NTG458775:NTJ458775 ODC458775:ODF458775 OMY458775:ONB458775 OWU458775:OWX458775 PGQ458775:PGT458775 PQM458775:PQP458775 QAI458775:QAL458775 QKE458775:QKH458775 QUA458775:QUD458775 RDW458775:RDZ458775 RNS458775:RNV458775 RXO458775:RXR458775 SHK458775:SHN458775 SRG458775:SRJ458775 TBC458775:TBF458775 TKY458775:TLB458775 TUU458775:TUX458775 UEQ458775:UET458775 UOM458775:UOP458775 UYI458775:UYL458775 VIE458775:VIH458775 VSA458775:VSD458775 WBW458775:WBZ458775 WLS458775:WLV458775 WVO458775:WVR458775 G524311:J524311 JC524311:JF524311 SY524311:TB524311 ACU524311:ACX524311 AMQ524311:AMT524311 AWM524311:AWP524311 BGI524311:BGL524311 BQE524311:BQH524311 CAA524311:CAD524311 CJW524311:CJZ524311 CTS524311:CTV524311 DDO524311:DDR524311 DNK524311:DNN524311 DXG524311:DXJ524311 EHC524311:EHF524311 EQY524311:ERB524311 FAU524311:FAX524311 FKQ524311:FKT524311 FUM524311:FUP524311 GEI524311:GEL524311 GOE524311:GOH524311 GYA524311:GYD524311 HHW524311:HHZ524311 HRS524311:HRV524311 IBO524311:IBR524311 ILK524311:ILN524311 IVG524311:IVJ524311 JFC524311:JFF524311 JOY524311:JPB524311 JYU524311:JYX524311 KIQ524311:KIT524311 KSM524311:KSP524311 LCI524311:LCL524311 LME524311:LMH524311 LWA524311:LWD524311 MFW524311:MFZ524311 MPS524311:MPV524311 MZO524311:MZR524311 NJK524311:NJN524311 NTG524311:NTJ524311 ODC524311:ODF524311 OMY524311:ONB524311 OWU524311:OWX524311 PGQ524311:PGT524311 PQM524311:PQP524311 QAI524311:QAL524311 QKE524311:QKH524311 QUA524311:QUD524311 RDW524311:RDZ524311 RNS524311:RNV524311 RXO524311:RXR524311 SHK524311:SHN524311 SRG524311:SRJ524311 TBC524311:TBF524311 TKY524311:TLB524311 TUU524311:TUX524311 UEQ524311:UET524311 UOM524311:UOP524311 UYI524311:UYL524311 VIE524311:VIH524311 VSA524311:VSD524311 WBW524311:WBZ524311 WLS524311:WLV524311 WVO524311:WVR524311 G589847:J589847 JC589847:JF589847 SY589847:TB589847 ACU589847:ACX589847 AMQ589847:AMT589847 AWM589847:AWP589847 BGI589847:BGL589847 BQE589847:BQH589847 CAA589847:CAD589847 CJW589847:CJZ589847 CTS589847:CTV589847 DDO589847:DDR589847 DNK589847:DNN589847 DXG589847:DXJ589847 EHC589847:EHF589847 EQY589847:ERB589847 FAU589847:FAX589847 FKQ589847:FKT589847 FUM589847:FUP589847 GEI589847:GEL589847 GOE589847:GOH589847 GYA589847:GYD589847 HHW589847:HHZ589847 HRS589847:HRV589847 IBO589847:IBR589847 ILK589847:ILN589847 IVG589847:IVJ589847 JFC589847:JFF589847 JOY589847:JPB589847 JYU589847:JYX589847 KIQ589847:KIT589847 KSM589847:KSP589847 LCI589847:LCL589847 LME589847:LMH589847 LWA589847:LWD589847 MFW589847:MFZ589847 MPS589847:MPV589847 MZO589847:MZR589847 NJK589847:NJN589847 NTG589847:NTJ589847 ODC589847:ODF589847 OMY589847:ONB589847 OWU589847:OWX589847 PGQ589847:PGT589847 PQM589847:PQP589847 QAI589847:QAL589847 QKE589847:QKH589847 QUA589847:QUD589847 RDW589847:RDZ589847 RNS589847:RNV589847 RXO589847:RXR589847 SHK589847:SHN589847 SRG589847:SRJ589847 TBC589847:TBF589847 TKY589847:TLB589847 TUU589847:TUX589847 UEQ589847:UET589847 UOM589847:UOP589847 UYI589847:UYL589847 VIE589847:VIH589847 VSA589847:VSD589847 WBW589847:WBZ589847 WLS589847:WLV589847 WVO589847:WVR589847 G655383:J655383 JC655383:JF655383 SY655383:TB655383 ACU655383:ACX655383 AMQ655383:AMT655383 AWM655383:AWP655383 BGI655383:BGL655383 BQE655383:BQH655383 CAA655383:CAD655383 CJW655383:CJZ655383 CTS655383:CTV655383 DDO655383:DDR655383 DNK655383:DNN655383 DXG655383:DXJ655383 EHC655383:EHF655383 EQY655383:ERB655383 FAU655383:FAX655383 FKQ655383:FKT655383 FUM655383:FUP655383 GEI655383:GEL655383 GOE655383:GOH655383 GYA655383:GYD655383 HHW655383:HHZ655383 HRS655383:HRV655383 IBO655383:IBR655383 ILK655383:ILN655383 IVG655383:IVJ655383 JFC655383:JFF655383 JOY655383:JPB655383 JYU655383:JYX655383 KIQ655383:KIT655383 KSM655383:KSP655383 LCI655383:LCL655383 LME655383:LMH655383 LWA655383:LWD655383 MFW655383:MFZ655383 MPS655383:MPV655383 MZO655383:MZR655383 NJK655383:NJN655383 NTG655383:NTJ655383 ODC655383:ODF655383 OMY655383:ONB655383 OWU655383:OWX655383 PGQ655383:PGT655383 PQM655383:PQP655383 QAI655383:QAL655383 QKE655383:QKH655383 QUA655383:QUD655383 RDW655383:RDZ655383 RNS655383:RNV655383 RXO655383:RXR655383 SHK655383:SHN655383 SRG655383:SRJ655383 TBC655383:TBF655383 TKY655383:TLB655383 TUU655383:TUX655383 UEQ655383:UET655383 UOM655383:UOP655383 UYI655383:UYL655383 VIE655383:VIH655383 VSA655383:VSD655383 WBW655383:WBZ655383 WLS655383:WLV655383 WVO655383:WVR655383 G720919:J720919 JC720919:JF720919 SY720919:TB720919 ACU720919:ACX720919 AMQ720919:AMT720919 AWM720919:AWP720919 BGI720919:BGL720919 BQE720919:BQH720919 CAA720919:CAD720919 CJW720919:CJZ720919 CTS720919:CTV720919 DDO720919:DDR720919 DNK720919:DNN720919 DXG720919:DXJ720919 EHC720919:EHF720919 EQY720919:ERB720919 FAU720919:FAX720919 FKQ720919:FKT720919 FUM720919:FUP720919 GEI720919:GEL720919 GOE720919:GOH720919 GYA720919:GYD720919 HHW720919:HHZ720919 HRS720919:HRV720919 IBO720919:IBR720919 ILK720919:ILN720919 IVG720919:IVJ720919 JFC720919:JFF720919 JOY720919:JPB720919 JYU720919:JYX720919 KIQ720919:KIT720919 KSM720919:KSP720919 LCI720919:LCL720919 LME720919:LMH720919 LWA720919:LWD720919 MFW720919:MFZ720919 MPS720919:MPV720919 MZO720919:MZR720919 NJK720919:NJN720919 NTG720919:NTJ720919 ODC720919:ODF720919 OMY720919:ONB720919 OWU720919:OWX720919 PGQ720919:PGT720919 PQM720919:PQP720919 QAI720919:QAL720919 QKE720919:QKH720919 QUA720919:QUD720919 RDW720919:RDZ720919 RNS720919:RNV720919 RXO720919:RXR720919 SHK720919:SHN720919 SRG720919:SRJ720919 TBC720919:TBF720919 TKY720919:TLB720919 TUU720919:TUX720919 UEQ720919:UET720919 UOM720919:UOP720919 UYI720919:UYL720919 VIE720919:VIH720919 VSA720919:VSD720919 WBW720919:WBZ720919 WLS720919:WLV720919 WVO720919:WVR720919 G786455:J786455 JC786455:JF786455 SY786455:TB786455 ACU786455:ACX786455 AMQ786455:AMT786455 AWM786455:AWP786455 BGI786455:BGL786455 BQE786455:BQH786455 CAA786455:CAD786455 CJW786455:CJZ786455 CTS786455:CTV786455 DDO786455:DDR786455 DNK786455:DNN786455 DXG786455:DXJ786455 EHC786455:EHF786455 EQY786455:ERB786455 FAU786455:FAX786455 FKQ786455:FKT786455 FUM786455:FUP786455 GEI786455:GEL786455 GOE786455:GOH786455 GYA786455:GYD786455 HHW786455:HHZ786455 HRS786455:HRV786455 IBO786455:IBR786455 ILK786455:ILN786455 IVG786455:IVJ786455 JFC786455:JFF786455 JOY786455:JPB786455 JYU786455:JYX786455 KIQ786455:KIT786455 KSM786455:KSP786455 LCI786455:LCL786455 LME786455:LMH786455 LWA786455:LWD786455 MFW786455:MFZ786455 MPS786455:MPV786455 MZO786455:MZR786455 NJK786455:NJN786455 NTG786455:NTJ786455 ODC786455:ODF786455 OMY786455:ONB786455 OWU786455:OWX786455 PGQ786455:PGT786455 PQM786455:PQP786455 QAI786455:QAL786455 QKE786455:QKH786455 QUA786455:QUD786455 RDW786455:RDZ786455 RNS786455:RNV786455 RXO786455:RXR786455 SHK786455:SHN786455 SRG786455:SRJ786455 TBC786455:TBF786455 TKY786455:TLB786455 TUU786455:TUX786455 UEQ786455:UET786455 UOM786455:UOP786455 UYI786455:UYL786455 VIE786455:VIH786455 VSA786455:VSD786455 WBW786455:WBZ786455 WLS786455:WLV786455 WVO786455:WVR786455 G851991:J851991 JC851991:JF851991 SY851991:TB851991 ACU851991:ACX851991 AMQ851991:AMT851991 AWM851991:AWP851991 BGI851991:BGL851991 BQE851991:BQH851991 CAA851991:CAD851991 CJW851991:CJZ851991 CTS851991:CTV851991 DDO851991:DDR851991 DNK851991:DNN851991 DXG851991:DXJ851991 EHC851991:EHF851991 EQY851991:ERB851991 FAU851991:FAX851991 FKQ851991:FKT851991 FUM851991:FUP851991 GEI851991:GEL851991 GOE851991:GOH851991 GYA851991:GYD851991 HHW851991:HHZ851991 HRS851991:HRV851991 IBO851991:IBR851991 ILK851991:ILN851991 IVG851991:IVJ851991 JFC851991:JFF851991 JOY851991:JPB851991 JYU851991:JYX851991 KIQ851991:KIT851991 KSM851991:KSP851991 LCI851991:LCL851991 LME851991:LMH851991 LWA851991:LWD851991 MFW851991:MFZ851991 MPS851991:MPV851991 MZO851991:MZR851991 NJK851991:NJN851991 NTG851991:NTJ851991 ODC851991:ODF851991 OMY851991:ONB851991 OWU851991:OWX851991 PGQ851991:PGT851991 PQM851991:PQP851991 QAI851991:QAL851991 QKE851991:QKH851991 QUA851991:QUD851991 RDW851991:RDZ851991 RNS851991:RNV851991 RXO851991:RXR851991 SHK851991:SHN851991 SRG851991:SRJ851991 TBC851991:TBF851991 TKY851991:TLB851991 TUU851991:TUX851991 UEQ851991:UET851991 UOM851991:UOP851991 UYI851991:UYL851991 VIE851991:VIH851991 VSA851991:VSD851991 WBW851991:WBZ851991 WLS851991:WLV851991 WVO851991:WVR851991 G917527:J917527 JC917527:JF917527 SY917527:TB917527 ACU917527:ACX917527 AMQ917527:AMT917527 AWM917527:AWP917527 BGI917527:BGL917527 BQE917527:BQH917527 CAA917527:CAD917527 CJW917527:CJZ917527 CTS917527:CTV917527 DDO917527:DDR917527 DNK917527:DNN917527 DXG917527:DXJ917527 EHC917527:EHF917527 EQY917527:ERB917527 FAU917527:FAX917527 FKQ917527:FKT917527 FUM917527:FUP917527 GEI917527:GEL917527 GOE917527:GOH917527 GYA917527:GYD917527 HHW917527:HHZ917527 HRS917527:HRV917527 IBO917527:IBR917527 ILK917527:ILN917527 IVG917527:IVJ917527 JFC917527:JFF917527 JOY917527:JPB917527 JYU917527:JYX917527 KIQ917527:KIT917527 KSM917527:KSP917527 LCI917527:LCL917527 LME917527:LMH917527 LWA917527:LWD917527 MFW917527:MFZ917527 MPS917527:MPV917527 MZO917527:MZR917527 NJK917527:NJN917527 NTG917527:NTJ917527 ODC917527:ODF917527 OMY917527:ONB917527 OWU917527:OWX917527 PGQ917527:PGT917527 PQM917527:PQP917527 QAI917527:QAL917527 QKE917527:QKH917527 QUA917527:QUD917527 RDW917527:RDZ917527 RNS917527:RNV917527 RXO917527:RXR917527 SHK917527:SHN917527 SRG917527:SRJ917527 TBC917527:TBF917527 TKY917527:TLB917527 TUU917527:TUX917527 UEQ917527:UET917527 UOM917527:UOP917527 UYI917527:UYL917527 VIE917527:VIH917527 VSA917527:VSD917527 WBW917527:WBZ917527 WLS917527:WLV917527 WVO917527:WVR917527 G983063:J983063 JC983063:JF983063 SY983063:TB983063 ACU983063:ACX983063 AMQ983063:AMT983063 AWM983063:AWP983063 BGI983063:BGL983063 BQE983063:BQH983063 CAA983063:CAD983063 CJW983063:CJZ983063 CTS983063:CTV983063 DDO983063:DDR983063 DNK983063:DNN983063 DXG983063:DXJ983063 EHC983063:EHF983063 EQY983063:ERB983063 FAU983063:FAX983063 FKQ983063:FKT983063 FUM983063:FUP983063 GEI983063:GEL983063 GOE983063:GOH983063 GYA983063:GYD983063 HHW983063:HHZ983063 HRS983063:HRV983063 IBO983063:IBR983063 ILK983063:ILN983063 IVG983063:IVJ983063 JFC983063:JFF983063 JOY983063:JPB983063 JYU983063:JYX983063 KIQ983063:KIT983063 KSM983063:KSP983063 LCI983063:LCL983063 LME983063:LMH983063 LWA983063:LWD983063 MFW983063:MFZ983063 MPS983063:MPV983063 MZO983063:MZR983063 NJK983063:NJN983063 NTG983063:NTJ983063 ODC983063:ODF983063 OMY983063:ONB983063 OWU983063:OWX983063 PGQ983063:PGT983063 PQM983063:PQP983063 QAI983063:QAL983063 QKE983063:QKH983063 QUA983063:QUD983063 RDW983063:RDZ983063 RNS983063:RNV983063 RXO983063:RXR983063 SHK983063:SHN983063 SRG983063:SRJ983063 TBC983063:TBF983063 TKY983063:TLB983063 TUU983063:TUX983063 UEQ983063:UET983063 UOM983063:UOP983063 UYI983063:UYL983063 VIE983063:VIH983063 VSA983063:VSD983063 WBW983063:WBZ983063 WLS983063:WLV983063 WVO983063:WVR983063">
      <formula1>"①,②,③"</formula1>
    </dataValidation>
    <dataValidation allowBlank="1" showInputMessage="1" showErrorMessage="1" prompt="免税事業者は税込額、課税事業者は税抜額が反映されます" sqref="T33 JP33 TL33 ADH33 AND33 AWZ33 BGV33 BQR33 CAN33 CKJ33 CUF33 DEB33 DNX33 DXT33 EHP33 ERL33 FBH33 FLD33 FUZ33 GEV33 GOR33 GYN33 HIJ33 HSF33 ICB33 ILX33 IVT33 JFP33 JPL33 JZH33 KJD33 KSZ33 LCV33 LMR33 LWN33 MGJ33 MQF33 NAB33 NJX33 NTT33 ODP33 ONL33 OXH33 PHD33 PQZ33 QAV33 QKR33 QUN33 REJ33 ROF33 RYB33 SHX33 SRT33 TBP33 TLL33 TVH33 UFD33 UOZ33 UYV33 VIR33 VSN33 WCJ33 WMF33 WWB33 T65576 JP65576 TL65576 ADH65576 AND65576 AWZ65576 BGV65576 BQR65576 CAN65576 CKJ65576 CUF65576 DEB65576 DNX65576 DXT65576 EHP65576 ERL65576 FBH65576 FLD65576 FUZ65576 GEV65576 GOR65576 GYN65576 HIJ65576 HSF65576 ICB65576 ILX65576 IVT65576 JFP65576 JPL65576 JZH65576 KJD65576 KSZ65576 LCV65576 LMR65576 LWN65576 MGJ65576 MQF65576 NAB65576 NJX65576 NTT65576 ODP65576 ONL65576 OXH65576 PHD65576 PQZ65576 QAV65576 QKR65576 QUN65576 REJ65576 ROF65576 RYB65576 SHX65576 SRT65576 TBP65576 TLL65576 TVH65576 UFD65576 UOZ65576 UYV65576 VIR65576 VSN65576 WCJ65576 WMF65576 WWB65576 T131112 JP131112 TL131112 ADH131112 AND131112 AWZ131112 BGV131112 BQR131112 CAN131112 CKJ131112 CUF131112 DEB131112 DNX131112 DXT131112 EHP131112 ERL131112 FBH131112 FLD131112 FUZ131112 GEV131112 GOR131112 GYN131112 HIJ131112 HSF131112 ICB131112 ILX131112 IVT131112 JFP131112 JPL131112 JZH131112 KJD131112 KSZ131112 LCV131112 LMR131112 LWN131112 MGJ131112 MQF131112 NAB131112 NJX131112 NTT131112 ODP131112 ONL131112 OXH131112 PHD131112 PQZ131112 QAV131112 QKR131112 QUN131112 REJ131112 ROF131112 RYB131112 SHX131112 SRT131112 TBP131112 TLL131112 TVH131112 UFD131112 UOZ131112 UYV131112 VIR131112 VSN131112 WCJ131112 WMF131112 WWB131112 T196648 JP196648 TL196648 ADH196648 AND196648 AWZ196648 BGV196648 BQR196648 CAN196648 CKJ196648 CUF196648 DEB196648 DNX196648 DXT196648 EHP196648 ERL196648 FBH196648 FLD196648 FUZ196648 GEV196648 GOR196648 GYN196648 HIJ196648 HSF196648 ICB196648 ILX196648 IVT196648 JFP196648 JPL196648 JZH196648 KJD196648 KSZ196648 LCV196648 LMR196648 LWN196648 MGJ196648 MQF196648 NAB196648 NJX196648 NTT196648 ODP196648 ONL196648 OXH196648 PHD196648 PQZ196648 QAV196648 QKR196648 QUN196648 REJ196648 ROF196648 RYB196648 SHX196648 SRT196648 TBP196648 TLL196648 TVH196648 UFD196648 UOZ196648 UYV196648 VIR196648 VSN196648 WCJ196648 WMF196648 WWB196648 T262184 JP262184 TL262184 ADH262184 AND262184 AWZ262184 BGV262184 BQR262184 CAN262184 CKJ262184 CUF262184 DEB262184 DNX262184 DXT262184 EHP262184 ERL262184 FBH262184 FLD262184 FUZ262184 GEV262184 GOR262184 GYN262184 HIJ262184 HSF262184 ICB262184 ILX262184 IVT262184 JFP262184 JPL262184 JZH262184 KJD262184 KSZ262184 LCV262184 LMR262184 LWN262184 MGJ262184 MQF262184 NAB262184 NJX262184 NTT262184 ODP262184 ONL262184 OXH262184 PHD262184 PQZ262184 QAV262184 QKR262184 QUN262184 REJ262184 ROF262184 RYB262184 SHX262184 SRT262184 TBP262184 TLL262184 TVH262184 UFD262184 UOZ262184 UYV262184 VIR262184 VSN262184 WCJ262184 WMF262184 WWB262184 T327720 JP327720 TL327720 ADH327720 AND327720 AWZ327720 BGV327720 BQR327720 CAN327720 CKJ327720 CUF327720 DEB327720 DNX327720 DXT327720 EHP327720 ERL327720 FBH327720 FLD327720 FUZ327720 GEV327720 GOR327720 GYN327720 HIJ327720 HSF327720 ICB327720 ILX327720 IVT327720 JFP327720 JPL327720 JZH327720 KJD327720 KSZ327720 LCV327720 LMR327720 LWN327720 MGJ327720 MQF327720 NAB327720 NJX327720 NTT327720 ODP327720 ONL327720 OXH327720 PHD327720 PQZ327720 QAV327720 QKR327720 QUN327720 REJ327720 ROF327720 RYB327720 SHX327720 SRT327720 TBP327720 TLL327720 TVH327720 UFD327720 UOZ327720 UYV327720 VIR327720 VSN327720 WCJ327720 WMF327720 WWB327720 T393256 JP393256 TL393256 ADH393256 AND393256 AWZ393256 BGV393256 BQR393256 CAN393256 CKJ393256 CUF393256 DEB393256 DNX393256 DXT393256 EHP393256 ERL393256 FBH393256 FLD393256 FUZ393256 GEV393256 GOR393256 GYN393256 HIJ393256 HSF393256 ICB393256 ILX393256 IVT393256 JFP393256 JPL393256 JZH393256 KJD393256 KSZ393256 LCV393256 LMR393256 LWN393256 MGJ393256 MQF393256 NAB393256 NJX393256 NTT393256 ODP393256 ONL393256 OXH393256 PHD393256 PQZ393256 QAV393256 QKR393256 QUN393256 REJ393256 ROF393256 RYB393256 SHX393256 SRT393256 TBP393256 TLL393256 TVH393256 UFD393256 UOZ393256 UYV393256 VIR393256 VSN393256 WCJ393256 WMF393256 WWB393256 T458792 JP458792 TL458792 ADH458792 AND458792 AWZ458792 BGV458792 BQR458792 CAN458792 CKJ458792 CUF458792 DEB458792 DNX458792 DXT458792 EHP458792 ERL458792 FBH458792 FLD458792 FUZ458792 GEV458792 GOR458792 GYN458792 HIJ458792 HSF458792 ICB458792 ILX458792 IVT458792 JFP458792 JPL458792 JZH458792 KJD458792 KSZ458792 LCV458792 LMR458792 LWN458792 MGJ458792 MQF458792 NAB458792 NJX458792 NTT458792 ODP458792 ONL458792 OXH458792 PHD458792 PQZ458792 QAV458792 QKR458792 QUN458792 REJ458792 ROF458792 RYB458792 SHX458792 SRT458792 TBP458792 TLL458792 TVH458792 UFD458792 UOZ458792 UYV458792 VIR458792 VSN458792 WCJ458792 WMF458792 WWB458792 T524328 JP524328 TL524328 ADH524328 AND524328 AWZ524328 BGV524328 BQR524328 CAN524328 CKJ524328 CUF524328 DEB524328 DNX524328 DXT524328 EHP524328 ERL524328 FBH524328 FLD524328 FUZ524328 GEV524328 GOR524328 GYN524328 HIJ524328 HSF524328 ICB524328 ILX524328 IVT524328 JFP524328 JPL524328 JZH524328 KJD524328 KSZ524328 LCV524328 LMR524328 LWN524328 MGJ524328 MQF524328 NAB524328 NJX524328 NTT524328 ODP524328 ONL524328 OXH524328 PHD524328 PQZ524328 QAV524328 QKR524328 QUN524328 REJ524328 ROF524328 RYB524328 SHX524328 SRT524328 TBP524328 TLL524328 TVH524328 UFD524328 UOZ524328 UYV524328 VIR524328 VSN524328 WCJ524328 WMF524328 WWB524328 T589864 JP589864 TL589864 ADH589864 AND589864 AWZ589864 BGV589864 BQR589864 CAN589864 CKJ589864 CUF589864 DEB589864 DNX589864 DXT589864 EHP589864 ERL589864 FBH589864 FLD589864 FUZ589864 GEV589864 GOR589864 GYN589864 HIJ589864 HSF589864 ICB589864 ILX589864 IVT589864 JFP589864 JPL589864 JZH589864 KJD589864 KSZ589864 LCV589864 LMR589864 LWN589864 MGJ589864 MQF589864 NAB589864 NJX589864 NTT589864 ODP589864 ONL589864 OXH589864 PHD589864 PQZ589864 QAV589864 QKR589864 QUN589864 REJ589864 ROF589864 RYB589864 SHX589864 SRT589864 TBP589864 TLL589864 TVH589864 UFD589864 UOZ589864 UYV589864 VIR589864 VSN589864 WCJ589864 WMF589864 WWB589864 T655400 JP655400 TL655400 ADH655400 AND655400 AWZ655400 BGV655400 BQR655400 CAN655400 CKJ655400 CUF655400 DEB655400 DNX655400 DXT655400 EHP655400 ERL655400 FBH655400 FLD655400 FUZ655400 GEV655400 GOR655400 GYN655400 HIJ655400 HSF655400 ICB655400 ILX655400 IVT655400 JFP655400 JPL655400 JZH655400 KJD655400 KSZ655400 LCV655400 LMR655400 LWN655400 MGJ655400 MQF655400 NAB655400 NJX655400 NTT655400 ODP655400 ONL655400 OXH655400 PHD655400 PQZ655400 QAV655400 QKR655400 QUN655400 REJ655400 ROF655400 RYB655400 SHX655400 SRT655400 TBP655400 TLL655400 TVH655400 UFD655400 UOZ655400 UYV655400 VIR655400 VSN655400 WCJ655400 WMF655400 WWB655400 T720936 JP720936 TL720936 ADH720936 AND720936 AWZ720936 BGV720936 BQR720936 CAN720936 CKJ720936 CUF720936 DEB720936 DNX720936 DXT720936 EHP720936 ERL720936 FBH720936 FLD720936 FUZ720936 GEV720936 GOR720936 GYN720936 HIJ720936 HSF720936 ICB720936 ILX720936 IVT720936 JFP720936 JPL720936 JZH720936 KJD720936 KSZ720936 LCV720936 LMR720936 LWN720936 MGJ720936 MQF720936 NAB720936 NJX720936 NTT720936 ODP720936 ONL720936 OXH720936 PHD720936 PQZ720936 QAV720936 QKR720936 QUN720936 REJ720936 ROF720936 RYB720936 SHX720936 SRT720936 TBP720936 TLL720936 TVH720936 UFD720936 UOZ720936 UYV720936 VIR720936 VSN720936 WCJ720936 WMF720936 WWB720936 T786472 JP786472 TL786472 ADH786472 AND786472 AWZ786472 BGV786472 BQR786472 CAN786472 CKJ786472 CUF786472 DEB786472 DNX786472 DXT786472 EHP786472 ERL786472 FBH786472 FLD786472 FUZ786472 GEV786472 GOR786472 GYN786472 HIJ786472 HSF786472 ICB786472 ILX786472 IVT786472 JFP786472 JPL786472 JZH786472 KJD786472 KSZ786472 LCV786472 LMR786472 LWN786472 MGJ786472 MQF786472 NAB786472 NJX786472 NTT786472 ODP786472 ONL786472 OXH786472 PHD786472 PQZ786472 QAV786472 QKR786472 QUN786472 REJ786472 ROF786472 RYB786472 SHX786472 SRT786472 TBP786472 TLL786472 TVH786472 UFD786472 UOZ786472 UYV786472 VIR786472 VSN786472 WCJ786472 WMF786472 WWB786472 T852008 JP852008 TL852008 ADH852008 AND852008 AWZ852008 BGV852008 BQR852008 CAN852008 CKJ852008 CUF852008 DEB852008 DNX852008 DXT852008 EHP852008 ERL852008 FBH852008 FLD852008 FUZ852008 GEV852008 GOR852008 GYN852008 HIJ852008 HSF852008 ICB852008 ILX852008 IVT852008 JFP852008 JPL852008 JZH852008 KJD852008 KSZ852008 LCV852008 LMR852008 LWN852008 MGJ852008 MQF852008 NAB852008 NJX852008 NTT852008 ODP852008 ONL852008 OXH852008 PHD852008 PQZ852008 QAV852008 QKR852008 QUN852008 REJ852008 ROF852008 RYB852008 SHX852008 SRT852008 TBP852008 TLL852008 TVH852008 UFD852008 UOZ852008 UYV852008 VIR852008 VSN852008 WCJ852008 WMF852008 WWB852008 T917544 JP917544 TL917544 ADH917544 AND917544 AWZ917544 BGV917544 BQR917544 CAN917544 CKJ917544 CUF917544 DEB917544 DNX917544 DXT917544 EHP917544 ERL917544 FBH917544 FLD917544 FUZ917544 GEV917544 GOR917544 GYN917544 HIJ917544 HSF917544 ICB917544 ILX917544 IVT917544 JFP917544 JPL917544 JZH917544 KJD917544 KSZ917544 LCV917544 LMR917544 LWN917544 MGJ917544 MQF917544 NAB917544 NJX917544 NTT917544 ODP917544 ONL917544 OXH917544 PHD917544 PQZ917544 QAV917544 QKR917544 QUN917544 REJ917544 ROF917544 RYB917544 SHX917544 SRT917544 TBP917544 TLL917544 TVH917544 UFD917544 UOZ917544 UYV917544 VIR917544 VSN917544 WCJ917544 WMF917544 WWB917544 T983080 JP983080 TL983080 ADH983080 AND983080 AWZ983080 BGV983080 BQR983080 CAN983080 CKJ983080 CUF983080 DEB983080 DNX983080 DXT983080 EHP983080 ERL983080 FBH983080 FLD983080 FUZ983080 GEV983080 GOR983080 GYN983080 HIJ983080 HSF983080 ICB983080 ILX983080 IVT983080 JFP983080 JPL983080 JZH983080 KJD983080 KSZ983080 LCV983080 LMR983080 LWN983080 MGJ983080 MQF983080 NAB983080 NJX983080 NTT983080 ODP983080 ONL983080 OXH983080 PHD983080 PQZ983080 QAV983080 QKR983080 QUN983080 REJ983080 ROF983080 RYB983080 SHX983080 SRT983080 TBP983080 TLL983080 TVH983080 UFD983080 UOZ983080 UYV983080 VIR983080 VSN983080 WCJ983080 WMF983080 WWB983080"/>
    <dataValidation allowBlank="1" sqref="O33:R37 JK33:JN35 TG33:TJ35 ADC33:ADF35 AMY33:ANB35 AWU33:AWX35 BGQ33:BGT35 BQM33:BQP35 CAI33:CAL35 CKE33:CKH35 CUA33:CUD35 DDW33:DDZ35 DNS33:DNV35 DXO33:DXR35 EHK33:EHN35 ERG33:ERJ35 FBC33:FBF35 FKY33:FLB35 FUU33:FUX35 GEQ33:GET35 GOM33:GOP35 GYI33:GYL35 HIE33:HIH35 HSA33:HSD35 IBW33:IBZ35 ILS33:ILV35 IVO33:IVR35 JFK33:JFN35 JPG33:JPJ35 JZC33:JZF35 KIY33:KJB35 KSU33:KSX35 LCQ33:LCT35 LMM33:LMP35 LWI33:LWL35 MGE33:MGH35 MQA33:MQD35 MZW33:MZZ35 NJS33:NJV35 NTO33:NTR35 ODK33:ODN35 ONG33:ONJ35 OXC33:OXF35 PGY33:PHB35 PQU33:PQX35 QAQ33:QAT35 QKM33:QKP35 QUI33:QUL35 REE33:REH35 ROA33:ROD35 RXW33:RXZ35 SHS33:SHV35 SRO33:SRR35 TBK33:TBN35 TLG33:TLJ35 TVC33:TVF35 UEY33:UFB35 UOU33:UOX35 UYQ33:UYT35 VIM33:VIP35 VSI33:VSL35 WCE33:WCH35 WMA33:WMD35 WVW33:WVZ35 O65576:R65578 JK65576:JN65578 TG65576:TJ65578 ADC65576:ADF65578 AMY65576:ANB65578 AWU65576:AWX65578 BGQ65576:BGT65578 BQM65576:BQP65578 CAI65576:CAL65578 CKE65576:CKH65578 CUA65576:CUD65578 DDW65576:DDZ65578 DNS65576:DNV65578 DXO65576:DXR65578 EHK65576:EHN65578 ERG65576:ERJ65578 FBC65576:FBF65578 FKY65576:FLB65578 FUU65576:FUX65578 GEQ65576:GET65578 GOM65576:GOP65578 GYI65576:GYL65578 HIE65576:HIH65578 HSA65576:HSD65578 IBW65576:IBZ65578 ILS65576:ILV65578 IVO65576:IVR65578 JFK65576:JFN65578 JPG65576:JPJ65578 JZC65576:JZF65578 KIY65576:KJB65578 KSU65576:KSX65578 LCQ65576:LCT65578 LMM65576:LMP65578 LWI65576:LWL65578 MGE65576:MGH65578 MQA65576:MQD65578 MZW65576:MZZ65578 NJS65576:NJV65578 NTO65576:NTR65578 ODK65576:ODN65578 ONG65576:ONJ65578 OXC65576:OXF65578 PGY65576:PHB65578 PQU65576:PQX65578 QAQ65576:QAT65578 QKM65576:QKP65578 QUI65576:QUL65578 REE65576:REH65578 ROA65576:ROD65578 RXW65576:RXZ65578 SHS65576:SHV65578 SRO65576:SRR65578 TBK65576:TBN65578 TLG65576:TLJ65578 TVC65576:TVF65578 UEY65576:UFB65578 UOU65576:UOX65578 UYQ65576:UYT65578 VIM65576:VIP65578 VSI65576:VSL65578 WCE65576:WCH65578 WMA65576:WMD65578 WVW65576:WVZ65578 O131112:R131114 JK131112:JN131114 TG131112:TJ131114 ADC131112:ADF131114 AMY131112:ANB131114 AWU131112:AWX131114 BGQ131112:BGT131114 BQM131112:BQP131114 CAI131112:CAL131114 CKE131112:CKH131114 CUA131112:CUD131114 DDW131112:DDZ131114 DNS131112:DNV131114 DXO131112:DXR131114 EHK131112:EHN131114 ERG131112:ERJ131114 FBC131112:FBF131114 FKY131112:FLB131114 FUU131112:FUX131114 GEQ131112:GET131114 GOM131112:GOP131114 GYI131112:GYL131114 HIE131112:HIH131114 HSA131112:HSD131114 IBW131112:IBZ131114 ILS131112:ILV131114 IVO131112:IVR131114 JFK131112:JFN131114 JPG131112:JPJ131114 JZC131112:JZF131114 KIY131112:KJB131114 KSU131112:KSX131114 LCQ131112:LCT131114 LMM131112:LMP131114 LWI131112:LWL131114 MGE131112:MGH131114 MQA131112:MQD131114 MZW131112:MZZ131114 NJS131112:NJV131114 NTO131112:NTR131114 ODK131112:ODN131114 ONG131112:ONJ131114 OXC131112:OXF131114 PGY131112:PHB131114 PQU131112:PQX131114 QAQ131112:QAT131114 QKM131112:QKP131114 QUI131112:QUL131114 REE131112:REH131114 ROA131112:ROD131114 RXW131112:RXZ131114 SHS131112:SHV131114 SRO131112:SRR131114 TBK131112:TBN131114 TLG131112:TLJ131114 TVC131112:TVF131114 UEY131112:UFB131114 UOU131112:UOX131114 UYQ131112:UYT131114 VIM131112:VIP131114 VSI131112:VSL131114 WCE131112:WCH131114 WMA131112:WMD131114 WVW131112:WVZ131114 O196648:R196650 JK196648:JN196650 TG196648:TJ196650 ADC196648:ADF196650 AMY196648:ANB196650 AWU196648:AWX196650 BGQ196648:BGT196650 BQM196648:BQP196650 CAI196648:CAL196650 CKE196648:CKH196650 CUA196648:CUD196650 DDW196648:DDZ196650 DNS196648:DNV196650 DXO196648:DXR196650 EHK196648:EHN196650 ERG196648:ERJ196650 FBC196648:FBF196650 FKY196648:FLB196650 FUU196648:FUX196650 GEQ196648:GET196650 GOM196648:GOP196650 GYI196648:GYL196650 HIE196648:HIH196650 HSA196648:HSD196650 IBW196648:IBZ196650 ILS196648:ILV196650 IVO196648:IVR196650 JFK196648:JFN196650 JPG196648:JPJ196650 JZC196648:JZF196650 KIY196648:KJB196650 KSU196648:KSX196650 LCQ196648:LCT196650 LMM196648:LMP196650 LWI196648:LWL196650 MGE196648:MGH196650 MQA196648:MQD196650 MZW196648:MZZ196650 NJS196648:NJV196650 NTO196648:NTR196650 ODK196648:ODN196650 ONG196648:ONJ196650 OXC196648:OXF196650 PGY196648:PHB196650 PQU196648:PQX196650 QAQ196648:QAT196650 QKM196648:QKP196650 QUI196648:QUL196650 REE196648:REH196650 ROA196648:ROD196650 RXW196648:RXZ196650 SHS196648:SHV196650 SRO196648:SRR196650 TBK196648:TBN196650 TLG196648:TLJ196650 TVC196648:TVF196650 UEY196648:UFB196650 UOU196648:UOX196650 UYQ196648:UYT196650 VIM196648:VIP196650 VSI196648:VSL196650 WCE196648:WCH196650 WMA196648:WMD196650 WVW196648:WVZ196650 O262184:R262186 JK262184:JN262186 TG262184:TJ262186 ADC262184:ADF262186 AMY262184:ANB262186 AWU262184:AWX262186 BGQ262184:BGT262186 BQM262184:BQP262186 CAI262184:CAL262186 CKE262184:CKH262186 CUA262184:CUD262186 DDW262184:DDZ262186 DNS262184:DNV262186 DXO262184:DXR262186 EHK262184:EHN262186 ERG262184:ERJ262186 FBC262184:FBF262186 FKY262184:FLB262186 FUU262184:FUX262186 GEQ262184:GET262186 GOM262184:GOP262186 GYI262184:GYL262186 HIE262184:HIH262186 HSA262184:HSD262186 IBW262184:IBZ262186 ILS262184:ILV262186 IVO262184:IVR262186 JFK262184:JFN262186 JPG262184:JPJ262186 JZC262184:JZF262186 KIY262184:KJB262186 KSU262184:KSX262186 LCQ262184:LCT262186 LMM262184:LMP262186 LWI262184:LWL262186 MGE262184:MGH262186 MQA262184:MQD262186 MZW262184:MZZ262186 NJS262184:NJV262186 NTO262184:NTR262186 ODK262184:ODN262186 ONG262184:ONJ262186 OXC262184:OXF262186 PGY262184:PHB262186 PQU262184:PQX262186 QAQ262184:QAT262186 QKM262184:QKP262186 QUI262184:QUL262186 REE262184:REH262186 ROA262184:ROD262186 RXW262184:RXZ262186 SHS262184:SHV262186 SRO262184:SRR262186 TBK262184:TBN262186 TLG262184:TLJ262186 TVC262184:TVF262186 UEY262184:UFB262186 UOU262184:UOX262186 UYQ262184:UYT262186 VIM262184:VIP262186 VSI262184:VSL262186 WCE262184:WCH262186 WMA262184:WMD262186 WVW262184:WVZ262186 O327720:R327722 JK327720:JN327722 TG327720:TJ327722 ADC327720:ADF327722 AMY327720:ANB327722 AWU327720:AWX327722 BGQ327720:BGT327722 BQM327720:BQP327722 CAI327720:CAL327722 CKE327720:CKH327722 CUA327720:CUD327722 DDW327720:DDZ327722 DNS327720:DNV327722 DXO327720:DXR327722 EHK327720:EHN327722 ERG327720:ERJ327722 FBC327720:FBF327722 FKY327720:FLB327722 FUU327720:FUX327722 GEQ327720:GET327722 GOM327720:GOP327722 GYI327720:GYL327722 HIE327720:HIH327722 HSA327720:HSD327722 IBW327720:IBZ327722 ILS327720:ILV327722 IVO327720:IVR327722 JFK327720:JFN327722 JPG327720:JPJ327722 JZC327720:JZF327722 KIY327720:KJB327722 KSU327720:KSX327722 LCQ327720:LCT327722 LMM327720:LMP327722 LWI327720:LWL327722 MGE327720:MGH327722 MQA327720:MQD327722 MZW327720:MZZ327722 NJS327720:NJV327722 NTO327720:NTR327722 ODK327720:ODN327722 ONG327720:ONJ327722 OXC327720:OXF327722 PGY327720:PHB327722 PQU327720:PQX327722 QAQ327720:QAT327722 QKM327720:QKP327722 QUI327720:QUL327722 REE327720:REH327722 ROA327720:ROD327722 RXW327720:RXZ327722 SHS327720:SHV327722 SRO327720:SRR327722 TBK327720:TBN327722 TLG327720:TLJ327722 TVC327720:TVF327722 UEY327720:UFB327722 UOU327720:UOX327722 UYQ327720:UYT327722 VIM327720:VIP327722 VSI327720:VSL327722 WCE327720:WCH327722 WMA327720:WMD327722 WVW327720:WVZ327722 O393256:R393258 JK393256:JN393258 TG393256:TJ393258 ADC393256:ADF393258 AMY393256:ANB393258 AWU393256:AWX393258 BGQ393256:BGT393258 BQM393256:BQP393258 CAI393256:CAL393258 CKE393256:CKH393258 CUA393256:CUD393258 DDW393256:DDZ393258 DNS393256:DNV393258 DXO393256:DXR393258 EHK393256:EHN393258 ERG393256:ERJ393258 FBC393256:FBF393258 FKY393256:FLB393258 FUU393256:FUX393258 GEQ393256:GET393258 GOM393256:GOP393258 GYI393256:GYL393258 HIE393256:HIH393258 HSA393256:HSD393258 IBW393256:IBZ393258 ILS393256:ILV393258 IVO393256:IVR393258 JFK393256:JFN393258 JPG393256:JPJ393258 JZC393256:JZF393258 KIY393256:KJB393258 KSU393256:KSX393258 LCQ393256:LCT393258 LMM393256:LMP393258 LWI393256:LWL393258 MGE393256:MGH393258 MQA393256:MQD393258 MZW393256:MZZ393258 NJS393256:NJV393258 NTO393256:NTR393258 ODK393256:ODN393258 ONG393256:ONJ393258 OXC393256:OXF393258 PGY393256:PHB393258 PQU393256:PQX393258 QAQ393256:QAT393258 QKM393256:QKP393258 QUI393256:QUL393258 REE393256:REH393258 ROA393256:ROD393258 RXW393256:RXZ393258 SHS393256:SHV393258 SRO393256:SRR393258 TBK393256:TBN393258 TLG393256:TLJ393258 TVC393256:TVF393258 UEY393256:UFB393258 UOU393256:UOX393258 UYQ393256:UYT393258 VIM393256:VIP393258 VSI393256:VSL393258 WCE393256:WCH393258 WMA393256:WMD393258 WVW393256:WVZ393258 O458792:R458794 JK458792:JN458794 TG458792:TJ458794 ADC458792:ADF458794 AMY458792:ANB458794 AWU458792:AWX458794 BGQ458792:BGT458794 BQM458792:BQP458794 CAI458792:CAL458794 CKE458792:CKH458794 CUA458792:CUD458794 DDW458792:DDZ458794 DNS458792:DNV458794 DXO458792:DXR458794 EHK458792:EHN458794 ERG458792:ERJ458794 FBC458792:FBF458794 FKY458792:FLB458794 FUU458792:FUX458794 GEQ458792:GET458794 GOM458792:GOP458794 GYI458792:GYL458794 HIE458792:HIH458794 HSA458792:HSD458794 IBW458792:IBZ458794 ILS458792:ILV458794 IVO458792:IVR458794 JFK458792:JFN458794 JPG458792:JPJ458794 JZC458792:JZF458794 KIY458792:KJB458794 KSU458792:KSX458794 LCQ458792:LCT458794 LMM458792:LMP458794 LWI458792:LWL458794 MGE458792:MGH458794 MQA458792:MQD458794 MZW458792:MZZ458794 NJS458792:NJV458794 NTO458792:NTR458794 ODK458792:ODN458794 ONG458792:ONJ458794 OXC458792:OXF458794 PGY458792:PHB458794 PQU458792:PQX458794 QAQ458792:QAT458794 QKM458792:QKP458794 QUI458792:QUL458794 REE458792:REH458794 ROA458792:ROD458794 RXW458792:RXZ458794 SHS458792:SHV458794 SRO458792:SRR458794 TBK458792:TBN458794 TLG458792:TLJ458794 TVC458792:TVF458794 UEY458792:UFB458794 UOU458792:UOX458794 UYQ458792:UYT458794 VIM458792:VIP458794 VSI458792:VSL458794 WCE458792:WCH458794 WMA458792:WMD458794 WVW458792:WVZ458794 O524328:R524330 JK524328:JN524330 TG524328:TJ524330 ADC524328:ADF524330 AMY524328:ANB524330 AWU524328:AWX524330 BGQ524328:BGT524330 BQM524328:BQP524330 CAI524328:CAL524330 CKE524328:CKH524330 CUA524328:CUD524330 DDW524328:DDZ524330 DNS524328:DNV524330 DXO524328:DXR524330 EHK524328:EHN524330 ERG524328:ERJ524330 FBC524328:FBF524330 FKY524328:FLB524330 FUU524328:FUX524330 GEQ524328:GET524330 GOM524328:GOP524330 GYI524328:GYL524330 HIE524328:HIH524330 HSA524328:HSD524330 IBW524328:IBZ524330 ILS524328:ILV524330 IVO524328:IVR524330 JFK524328:JFN524330 JPG524328:JPJ524330 JZC524328:JZF524330 KIY524328:KJB524330 KSU524328:KSX524330 LCQ524328:LCT524330 LMM524328:LMP524330 LWI524328:LWL524330 MGE524328:MGH524330 MQA524328:MQD524330 MZW524328:MZZ524330 NJS524328:NJV524330 NTO524328:NTR524330 ODK524328:ODN524330 ONG524328:ONJ524330 OXC524328:OXF524330 PGY524328:PHB524330 PQU524328:PQX524330 QAQ524328:QAT524330 QKM524328:QKP524330 QUI524328:QUL524330 REE524328:REH524330 ROA524328:ROD524330 RXW524328:RXZ524330 SHS524328:SHV524330 SRO524328:SRR524330 TBK524328:TBN524330 TLG524328:TLJ524330 TVC524328:TVF524330 UEY524328:UFB524330 UOU524328:UOX524330 UYQ524328:UYT524330 VIM524328:VIP524330 VSI524328:VSL524330 WCE524328:WCH524330 WMA524328:WMD524330 WVW524328:WVZ524330 O589864:R589866 JK589864:JN589866 TG589864:TJ589866 ADC589864:ADF589866 AMY589864:ANB589866 AWU589864:AWX589866 BGQ589864:BGT589866 BQM589864:BQP589866 CAI589864:CAL589866 CKE589864:CKH589866 CUA589864:CUD589866 DDW589864:DDZ589866 DNS589864:DNV589866 DXO589864:DXR589866 EHK589864:EHN589866 ERG589864:ERJ589866 FBC589864:FBF589866 FKY589864:FLB589866 FUU589864:FUX589866 GEQ589864:GET589866 GOM589864:GOP589866 GYI589864:GYL589866 HIE589864:HIH589866 HSA589864:HSD589866 IBW589864:IBZ589866 ILS589864:ILV589866 IVO589864:IVR589866 JFK589864:JFN589866 JPG589864:JPJ589866 JZC589864:JZF589866 KIY589864:KJB589866 KSU589864:KSX589866 LCQ589864:LCT589866 LMM589864:LMP589866 LWI589864:LWL589866 MGE589864:MGH589866 MQA589864:MQD589866 MZW589864:MZZ589866 NJS589864:NJV589866 NTO589864:NTR589866 ODK589864:ODN589866 ONG589864:ONJ589866 OXC589864:OXF589866 PGY589864:PHB589866 PQU589864:PQX589866 QAQ589864:QAT589866 QKM589864:QKP589866 QUI589864:QUL589866 REE589864:REH589866 ROA589864:ROD589866 RXW589864:RXZ589866 SHS589864:SHV589866 SRO589864:SRR589866 TBK589864:TBN589866 TLG589864:TLJ589866 TVC589864:TVF589866 UEY589864:UFB589866 UOU589864:UOX589866 UYQ589864:UYT589866 VIM589864:VIP589866 VSI589864:VSL589866 WCE589864:WCH589866 WMA589864:WMD589866 WVW589864:WVZ589866 O655400:R655402 JK655400:JN655402 TG655400:TJ655402 ADC655400:ADF655402 AMY655400:ANB655402 AWU655400:AWX655402 BGQ655400:BGT655402 BQM655400:BQP655402 CAI655400:CAL655402 CKE655400:CKH655402 CUA655400:CUD655402 DDW655400:DDZ655402 DNS655400:DNV655402 DXO655400:DXR655402 EHK655400:EHN655402 ERG655400:ERJ655402 FBC655400:FBF655402 FKY655400:FLB655402 FUU655400:FUX655402 GEQ655400:GET655402 GOM655400:GOP655402 GYI655400:GYL655402 HIE655400:HIH655402 HSA655400:HSD655402 IBW655400:IBZ655402 ILS655400:ILV655402 IVO655400:IVR655402 JFK655400:JFN655402 JPG655400:JPJ655402 JZC655400:JZF655402 KIY655400:KJB655402 KSU655400:KSX655402 LCQ655400:LCT655402 LMM655400:LMP655402 LWI655400:LWL655402 MGE655400:MGH655402 MQA655400:MQD655402 MZW655400:MZZ655402 NJS655400:NJV655402 NTO655400:NTR655402 ODK655400:ODN655402 ONG655400:ONJ655402 OXC655400:OXF655402 PGY655400:PHB655402 PQU655400:PQX655402 QAQ655400:QAT655402 QKM655400:QKP655402 QUI655400:QUL655402 REE655400:REH655402 ROA655400:ROD655402 RXW655400:RXZ655402 SHS655400:SHV655402 SRO655400:SRR655402 TBK655400:TBN655402 TLG655400:TLJ655402 TVC655400:TVF655402 UEY655400:UFB655402 UOU655400:UOX655402 UYQ655400:UYT655402 VIM655400:VIP655402 VSI655400:VSL655402 WCE655400:WCH655402 WMA655400:WMD655402 WVW655400:WVZ655402 O720936:R720938 JK720936:JN720938 TG720936:TJ720938 ADC720936:ADF720938 AMY720936:ANB720938 AWU720936:AWX720938 BGQ720936:BGT720938 BQM720936:BQP720938 CAI720936:CAL720938 CKE720936:CKH720938 CUA720936:CUD720938 DDW720936:DDZ720938 DNS720936:DNV720938 DXO720936:DXR720938 EHK720936:EHN720938 ERG720936:ERJ720938 FBC720936:FBF720938 FKY720936:FLB720938 FUU720936:FUX720938 GEQ720936:GET720938 GOM720936:GOP720938 GYI720936:GYL720938 HIE720936:HIH720938 HSA720936:HSD720938 IBW720936:IBZ720938 ILS720936:ILV720938 IVO720936:IVR720938 JFK720936:JFN720938 JPG720936:JPJ720938 JZC720936:JZF720938 KIY720936:KJB720938 KSU720936:KSX720938 LCQ720936:LCT720938 LMM720936:LMP720938 LWI720936:LWL720938 MGE720936:MGH720938 MQA720936:MQD720938 MZW720936:MZZ720938 NJS720936:NJV720938 NTO720936:NTR720938 ODK720936:ODN720938 ONG720936:ONJ720938 OXC720936:OXF720938 PGY720936:PHB720938 PQU720936:PQX720938 QAQ720936:QAT720938 QKM720936:QKP720938 QUI720936:QUL720938 REE720936:REH720938 ROA720936:ROD720938 RXW720936:RXZ720938 SHS720936:SHV720938 SRO720936:SRR720938 TBK720936:TBN720938 TLG720936:TLJ720938 TVC720936:TVF720938 UEY720936:UFB720938 UOU720936:UOX720938 UYQ720936:UYT720938 VIM720936:VIP720938 VSI720936:VSL720938 WCE720936:WCH720938 WMA720936:WMD720938 WVW720936:WVZ720938 O786472:R786474 JK786472:JN786474 TG786472:TJ786474 ADC786472:ADF786474 AMY786472:ANB786474 AWU786472:AWX786474 BGQ786472:BGT786474 BQM786472:BQP786474 CAI786472:CAL786474 CKE786472:CKH786474 CUA786472:CUD786474 DDW786472:DDZ786474 DNS786472:DNV786474 DXO786472:DXR786474 EHK786472:EHN786474 ERG786472:ERJ786474 FBC786472:FBF786474 FKY786472:FLB786474 FUU786472:FUX786474 GEQ786472:GET786474 GOM786472:GOP786474 GYI786472:GYL786474 HIE786472:HIH786474 HSA786472:HSD786474 IBW786472:IBZ786474 ILS786472:ILV786474 IVO786472:IVR786474 JFK786472:JFN786474 JPG786472:JPJ786474 JZC786472:JZF786474 KIY786472:KJB786474 KSU786472:KSX786474 LCQ786472:LCT786474 LMM786472:LMP786474 LWI786472:LWL786474 MGE786472:MGH786474 MQA786472:MQD786474 MZW786472:MZZ786474 NJS786472:NJV786474 NTO786472:NTR786474 ODK786472:ODN786474 ONG786472:ONJ786474 OXC786472:OXF786474 PGY786472:PHB786474 PQU786472:PQX786474 QAQ786472:QAT786474 QKM786472:QKP786474 QUI786472:QUL786474 REE786472:REH786474 ROA786472:ROD786474 RXW786472:RXZ786474 SHS786472:SHV786474 SRO786472:SRR786474 TBK786472:TBN786474 TLG786472:TLJ786474 TVC786472:TVF786474 UEY786472:UFB786474 UOU786472:UOX786474 UYQ786472:UYT786474 VIM786472:VIP786474 VSI786472:VSL786474 WCE786472:WCH786474 WMA786472:WMD786474 WVW786472:WVZ786474 O852008:R852010 JK852008:JN852010 TG852008:TJ852010 ADC852008:ADF852010 AMY852008:ANB852010 AWU852008:AWX852010 BGQ852008:BGT852010 BQM852008:BQP852010 CAI852008:CAL852010 CKE852008:CKH852010 CUA852008:CUD852010 DDW852008:DDZ852010 DNS852008:DNV852010 DXO852008:DXR852010 EHK852008:EHN852010 ERG852008:ERJ852010 FBC852008:FBF852010 FKY852008:FLB852010 FUU852008:FUX852010 GEQ852008:GET852010 GOM852008:GOP852010 GYI852008:GYL852010 HIE852008:HIH852010 HSA852008:HSD852010 IBW852008:IBZ852010 ILS852008:ILV852010 IVO852008:IVR852010 JFK852008:JFN852010 JPG852008:JPJ852010 JZC852008:JZF852010 KIY852008:KJB852010 KSU852008:KSX852010 LCQ852008:LCT852010 LMM852008:LMP852010 LWI852008:LWL852010 MGE852008:MGH852010 MQA852008:MQD852010 MZW852008:MZZ852010 NJS852008:NJV852010 NTO852008:NTR852010 ODK852008:ODN852010 ONG852008:ONJ852010 OXC852008:OXF852010 PGY852008:PHB852010 PQU852008:PQX852010 QAQ852008:QAT852010 QKM852008:QKP852010 QUI852008:QUL852010 REE852008:REH852010 ROA852008:ROD852010 RXW852008:RXZ852010 SHS852008:SHV852010 SRO852008:SRR852010 TBK852008:TBN852010 TLG852008:TLJ852010 TVC852008:TVF852010 UEY852008:UFB852010 UOU852008:UOX852010 UYQ852008:UYT852010 VIM852008:VIP852010 VSI852008:VSL852010 WCE852008:WCH852010 WMA852008:WMD852010 WVW852008:WVZ852010 O917544:R917546 JK917544:JN917546 TG917544:TJ917546 ADC917544:ADF917546 AMY917544:ANB917546 AWU917544:AWX917546 BGQ917544:BGT917546 BQM917544:BQP917546 CAI917544:CAL917546 CKE917544:CKH917546 CUA917544:CUD917546 DDW917544:DDZ917546 DNS917544:DNV917546 DXO917544:DXR917546 EHK917544:EHN917546 ERG917544:ERJ917546 FBC917544:FBF917546 FKY917544:FLB917546 FUU917544:FUX917546 GEQ917544:GET917546 GOM917544:GOP917546 GYI917544:GYL917546 HIE917544:HIH917546 HSA917544:HSD917546 IBW917544:IBZ917546 ILS917544:ILV917546 IVO917544:IVR917546 JFK917544:JFN917546 JPG917544:JPJ917546 JZC917544:JZF917546 KIY917544:KJB917546 KSU917544:KSX917546 LCQ917544:LCT917546 LMM917544:LMP917546 LWI917544:LWL917546 MGE917544:MGH917546 MQA917544:MQD917546 MZW917544:MZZ917546 NJS917544:NJV917546 NTO917544:NTR917546 ODK917544:ODN917546 ONG917544:ONJ917546 OXC917544:OXF917546 PGY917544:PHB917546 PQU917544:PQX917546 QAQ917544:QAT917546 QKM917544:QKP917546 QUI917544:QUL917546 REE917544:REH917546 ROA917544:ROD917546 RXW917544:RXZ917546 SHS917544:SHV917546 SRO917544:SRR917546 TBK917544:TBN917546 TLG917544:TLJ917546 TVC917544:TVF917546 UEY917544:UFB917546 UOU917544:UOX917546 UYQ917544:UYT917546 VIM917544:VIP917546 VSI917544:VSL917546 WCE917544:WCH917546 WMA917544:WMD917546 WVW917544:WVZ917546 O983080:R983082 JK983080:JN983082 TG983080:TJ983082 ADC983080:ADF983082 AMY983080:ANB983082 AWU983080:AWX983082 BGQ983080:BGT983082 BQM983080:BQP983082 CAI983080:CAL983082 CKE983080:CKH983082 CUA983080:CUD983082 DDW983080:DDZ983082 DNS983080:DNV983082 DXO983080:DXR983082 EHK983080:EHN983082 ERG983080:ERJ983082 FBC983080:FBF983082 FKY983080:FLB983082 FUU983080:FUX983082 GEQ983080:GET983082 GOM983080:GOP983082 GYI983080:GYL983082 HIE983080:HIH983082 HSA983080:HSD983082 IBW983080:IBZ983082 ILS983080:ILV983082 IVO983080:IVR983082 JFK983080:JFN983082 JPG983080:JPJ983082 JZC983080:JZF983082 KIY983080:KJB983082 KSU983080:KSX983082 LCQ983080:LCT983082 LMM983080:LMP983082 LWI983080:LWL983082 MGE983080:MGH983082 MQA983080:MQD983082 MZW983080:MZZ983082 NJS983080:NJV983082 NTO983080:NTR983082 ODK983080:ODN983082 ONG983080:ONJ983082 OXC983080:OXF983082 PGY983080:PHB983082 PQU983080:PQX983082 QAQ983080:QAT983082 QKM983080:QKP983082 QUI983080:QUL983082 REE983080:REH983082 ROA983080:ROD983082 RXW983080:RXZ983082 SHS983080:SHV983082 SRO983080:SRR983082 TBK983080:TBN983082 TLG983080:TLJ983082 TVC983080:TVF983082 UEY983080:UFB983082 UOU983080:UOX983082 UYQ983080:UYT983082 VIM983080:VIP983082 VSI983080:VSL983082 WCE983080:WCH983082 WMA983080:WMD983082 WVW983080:WVZ983082"/>
    <dataValidation type="list" allowBlank="1" showInputMessage="1" showErrorMessage="1" sqref="D30 IZ22:IZ23 SV22:SV23 ACR22:ACR23 AMN22:AMN23 AWJ22:AWJ23 BGF22:BGF23 BQB22:BQB23 BZX22:BZX23 CJT22:CJT23 CTP22:CTP23 DDL22:DDL23 DNH22:DNH23 DXD22:DXD23 EGZ22:EGZ23 EQV22:EQV23 FAR22:FAR23 FKN22:FKN23 FUJ22:FUJ23 GEF22:GEF23 GOB22:GOB23 GXX22:GXX23 HHT22:HHT23 HRP22:HRP23 IBL22:IBL23 ILH22:ILH23 IVD22:IVD23 JEZ22:JEZ23 JOV22:JOV23 JYR22:JYR23 KIN22:KIN23 KSJ22:KSJ23 LCF22:LCF23 LMB22:LMB23 LVX22:LVX23 MFT22:MFT23 MPP22:MPP23 MZL22:MZL23 NJH22:NJH23 NTD22:NTD23 OCZ22:OCZ23 OMV22:OMV23 OWR22:OWR23 PGN22:PGN23 PQJ22:PQJ23 QAF22:QAF23 QKB22:QKB23 QTX22:QTX23 RDT22:RDT23 RNP22:RNP23 RXL22:RXL23 SHH22:SHH23 SRD22:SRD23 TAZ22:TAZ23 TKV22:TKV23 TUR22:TUR23 UEN22:UEN23 UOJ22:UOJ23 UYF22:UYF23 VIB22:VIB23 VRX22:VRX23 WBT22:WBT23 WLP22:WLP23 WVL22:WVL23 D65565:D65566 IZ65565:IZ65566 SV65565:SV65566 ACR65565:ACR65566 AMN65565:AMN65566 AWJ65565:AWJ65566 BGF65565:BGF65566 BQB65565:BQB65566 BZX65565:BZX65566 CJT65565:CJT65566 CTP65565:CTP65566 DDL65565:DDL65566 DNH65565:DNH65566 DXD65565:DXD65566 EGZ65565:EGZ65566 EQV65565:EQV65566 FAR65565:FAR65566 FKN65565:FKN65566 FUJ65565:FUJ65566 GEF65565:GEF65566 GOB65565:GOB65566 GXX65565:GXX65566 HHT65565:HHT65566 HRP65565:HRP65566 IBL65565:IBL65566 ILH65565:ILH65566 IVD65565:IVD65566 JEZ65565:JEZ65566 JOV65565:JOV65566 JYR65565:JYR65566 KIN65565:KIN65566 KSJ65565:KSJ65566 LCF65565:LCF65566 LMB65565:LMB65566 LVX65565:LVX65566 MFT65565:MFT65566 MPP65565:MPP65566 MZL65565:MZL65566 NJH65565:NJH65566 NTD65565:NTD65566 OCZ65565:OCZ65566 OMV65565:OMV65566 OWR65565:OWR65566 PGN65565:PGN65566 PQJ65565:PQJ65566 QAF65565:QAF65566 QKB65565:QKB65566 QTX65565:QTX65566 RDT65565:RDT65566 RNP65565:RNP65566 RXL65565:RXL65566 SHH65565:SHH65566 SRD65565:SRD65566 TAZ65565:TAZ65566 TKV65565:TKV65566 TUR65565:TUR65566 UEN65565:UEN65566 UOJ65565:UOJ65566 UYF65565:UYF65566 VIB65565:VIB65566 VRX65565:VRX65566 WBT65565:WBT65566 WLP65565:WLP65566 WVL65565:WVL65566 D131101:D131102 IZ131101:IZ131102 SV131101:SV131102 ACR131101:ACR131102 AMN131101:AMN131102 AWJ131101:AWJ131102 BGF131101:BGF131102 BQB131101:BQB131102 BZX131101:BZX131102 CJT131101:CJT131102 CTP131101:CTP131102 DDL131101:DDL131102 DNH131101:DNH131102 DXD131101:DXD131102 EGZ131101:EGZ131102 EQV131101:EQV131102 FAR131101:FAR131102 FKN131101:FKN131102 FUJ131101:FUJ131102 GEF131101:GEF131102 GOB131101:GOB131102 GXX131101:GXX131102 HHT131101:HHT131102 HRP131101:HRP131102 IBL131101:IBL131102 ILH131101:ILH131102 IVD131101:IVD131102 JEZ131101:JEZ131102 JOV131101:JOV131102 JYR131101:JYR131102 KIN131101:KIN131102 KSJ131101:KSJ131102 LCF131101:LCF131102 LMB131101:LMB131102 LVX131101:LVX131102 MFT131101:MFT131102 MPP131101:MPP131102 MZL131101:MZL131102 NJH131101:NJH131102 NTD131101:NTD131102 OCZ131101:OCZ131102 OMV131101:OMV131102 OWR131101:OWR131102 PGN131101:PGN131102 PQJ131101:PQJ131102 QAF131101:QAF131102 QKB131101:QKB131102 QTX131101:QTX131102 RDT131101:RDT131102 RNP131101:RNP131102 RXL131101:RXL131102 SHH131101:SHH131102 SRD131101:SRD131102 TAZ131101:TAZ131102 TKV131101:TKV131102 TUR131101:TUR131102 UEN131101:UEN131102 UOJ131101:UOJ131102 UYF131101:UYF131102 VIB131101:VIB131102 VRX131101:VRX131102 WBT131101:WBT131102 WLP131101:WLP131102 WVL131101:WVL131102 D196637:D196638 IZ196637:IZ196638 SV196637:SV196638 ACR196637:ACR196638 AMN196637:AMN196638 AWJ196637:AWJ196638 BGF196637:BGF196638 BQB196637:BQB196638 BZX196637:BZX196638 CJT196637:CJT196638 CTP196637:CTP196638 DDL196637:DDL196638 DNH196637:DNH196638 DXD196637:DXD196638 EGZ196637:EGZ196638 EQV196637:EQV196638 FAR196637:FAR196638 FKN196637:FKN196638 FUJ196637:FUJ196638 GEF196637:GEF196638 GOB196637:GOB196638 GXX196637:GXX196638 HHT196637:HHT196638 HRP196637:HRP196638 IBL196637:IBL196638 ILH196637:ILH196638 IVD196637:IVD196638 JEZ196637:JEZ196638 JOV196637:JOV196638 JYR196637:JYR196638 KIN196637:KIN196638 KSJ196637:KSJ196638 LCF196637:LCF196638 LMB196637:LMB196638 LVX196637:LVX196638 MFT196637:MFT196638 MPP196637:MPP196638 MZL196637:MZL196638 NJH196637:NJH196638 NTD196637:NTD196638 OCZ196637:OCZ196638 OMV196637:OMV196638 OWR196637:OWR196638 PGN196637:PGN196638 PQJ196637:PQJ196638 QAF196637:QAF196638 QKB196637:QKB196638 QTX196637:QTX196638 RDT196637:RDT196638 RNP196637:RNP196638 RXL196637:RXL196638 SHH196637:SHH196638 SRD196637:SRD196638 TAZ196637:TAZ196638 TKV196637:TKV196638 TUR196637:TUR196638 UEN196637:UEN196638 UOJ196637:UOJ196638 UYF196637:UYF196638 VIB196637:VIB196638 VRX196637:VRX196638 WBT196637:WBT196638 WLP196637:WLP196638 WVL196637:WVL196638 D262173:D262174 IZ262173:IZ262174 SV262173:SV262174 ACR262173:ACR262174 AMN262173:AMN262174 AWJ262173:AWJ262174 BGF262173:BGF262174 BQB262173:BQB262174 BZX262173:BZX262174 CJT262173:CJT262174 CTP262173:CTP262174 DDL262173:DDL262174 DNH262173:DNH262174 DXD262173:DXD262174 EGZ262173:EGZ262174 EQV262173:EQV262174 FAR262173:FAR262174 FKN262173:FKN262174 FUJ262173:FUJ262174 GEF262173:GEF262174 GOB262173:GOB262174 GXX262173:GXX262174 HHT262173:HHT262174 HRP262173:HRP262174 IBL262173:IBL262174 ILH262173:ILH262174 IVD262173:IVD262174 JEZ262173:JEZ262174 JOV262173:JOV262174 JYR262173:JYR262174 KIN262173:KIN262174 KSJ262173:KSJ262174 LCF262173:LCF262174 LMB262173:LMB262174 LVX262173:LVX262174 MFT262173:MFT262174 MPP262173:MPP262174 MZL262173:MZL262174 NJH262173:NJH262174 NTD262173:NTD262174 OCZ262173:OCZ262174 OMV262173:OMV262174 OWR262173:OWR262174 PGN262173:PGN262174 PQJ262173:PQJ262174 QAF262173:QAF262174 QKB262173:QKB262174 QTX262173:QTX262174 RDT262173:RDT262174 RNP262173:RNP262174 RXL262173:RXL262174 SHH262173:SHH262174 SRD262173:SRD262174 TAZ262173:TAZ262174 TKV262173:TKV262174 TUR262173:TUR262174 UEN262173:UEN262174 UOJ262173:UOJ262174 UYF262173:UYF262174 VIB262173:VIB262174 VRX262173:VRX262174 WBT262173:WBT262174 WLP262173:WLP262174 WVL262173:WVL262174 D327709:D327710 IZ327709:IZ327710 SV327709:SV327710 ACR327709:ACR327710 AMN327709:AMN327710 AWJ327709:AWJ327710 BGF327709:BGF327710 BQB327709:BQB327710 BZX327709:BZX327710 CJT327709:CJT327710 CTP327709:CTP327710 DDL327709:DDL327710 DNH327709:DNH327710 DXD327709:DXD327710 EGZ327709:EGZ327710 EQV327709:EQV327710 FAR327709:FAR327710 FKN327709:FKN327710 FUJ327709:FUJ327710 GEF327709:GEF327710 GOB327709:GOB327710 GXX327709:GXX327710 HHT327709:HHT327710 HRP327709:HRP327710 IBL327709:IBL327710 ILH327709:ILH327710 IVD327709:IVD327710 JEZ327709:JEZ327710 JOV327709:JOV327710 JYR327709:JYR327710 KIN327709:KIN327710 KSJ327709:KSJ327710 LCF327709:LCF327710 LMB327709:LMB327710 LVX327709:LVX327710 MFT327709:MFT327710 MPP327709:MPP327710 MZL327709:MZL327710 NJH327709:NJH327710 NTD327709:NTD327710 OCZ327709:OCZ327710 OMV327709:OMV327710 OWR327709:OWR327710 PGN327709:PGN327710 PQJ327709:PQJ327710 QAF327709:QAF327710 QKB327709:QKB327710 QTX327709:QTX327710 RDT327709:RDT327710 RNP327709:RNP327710 RXL327709:RXL327710 SHH327709:SHH327710 SRD327709:SRD327710 TAZ327709:TAZ327710 TKV327709:TKV327710 TUR327709:TUR327710 UEN327709:UEN327710 UOJ327709:UOJ327710 UYF327709:UYF327710 VIB327709:VIB327710 VRX327709:VRX327710 WBT327709:WBT327710 WLP327709:WLP327710 WVL327709:WVL327710 D393245:D393246 IZ393245:IZ393246 SV393245:SV393246 ACR393245:ACR393246 AMN393245:AMN393246 AWJ393245:AWJ393246 BGF393245:BGF393246 BQB393245:BQB393246 BZX393245:BZX393246 CJT393245:CJT393246 CTP393245:CTP393246 DDL393245:DDL393246 DNH393245:DNH393246 DXD393245:DXD393246 EGZ393245:EGZ393246 EQV393245:EQV393246 FAR393245:FAR393246 FKN393245:FKN393246 FUJ393245:FUJ393246 GEF393245:GEF393246 GOB393245:GOB393246 GXX393245:GXX393246 HHT393245:HHT393246 HRP393245:HRP393246 IBL393245:IBL393246 ILH393245:ILH393246 IVD393245:IVD393246 JEZ393245:JEZ393246 JOV393245:JOV393246 JYR393245:JYR393246 KIN393245:KIN393246 KSJ393245:KSJ393246 LCF393245:LCF393246 LMB393245:LMB393246 LVX393245:LVX393246 MFT393245:MFT393246 MPP393245:MPP393246 MZL393245:MZL393246 NJH393245:NJH393246 NTD393245:NTD393246 OCZ393245:OCZ393246 OMV393245:OMV393246 OWR393245:OWR393246 PGN393245:PGN393246 PQJ393245:PQJ393246 QAF393245:QAF393246 QKB393245:QKB393246 QTX393245:QTX393246 RDT393245:RDT393246 RNP393245:RNP393246 RXL393245:RXL393246 SHH393245:SHH393246 SRD393245:SRD393246 TAZ393245:TAZ393246 TKV393245:TKV393246 TUR393245:TUR393246 UEN393245:UEN393246 UOJ393245:UOJ393246 UYF393245:UYF393246 VIB393245:VIB393246 VRX393245:VRX393246 WBT393245:WBT393246 WLP393245:WLP393246 WVL393245:WVL393246 D458781:D458782 IZ458781:IZ458782 SV458781:SV458782 ACR458781:ACR458782 AMN458781:AMN458782 AWJ458781:AWJ458782 BGF458781:BGF458782 BQB458781:BQB458782 BZX458781:BZX458782 CJT458781:CJT458782 CTP458781:CTP458782 DDL458781:DDL458782 DNH458781:DNH458782 DXD458781:DXD458782 EGZ458781:EGZ458782 EQV458781:EQV458782 FAR458781:FAR458782 FKN458781:FKN458782 FUJ458781:FUJ458782 GEF458781:GEF458782 GOB458781:GOB458782 GXX458781:GXX458782 HHT458781:HHT458782 HRP458781:HRP458782 IBL458781:IBL458782 ILH458781:ILH458782 IVD458781:IVD458782 JEZ458781:JEZ458782 JOV458781:JOV458782 JYR458781:JYR458782 KIN458781:KIN458782 KSJ458781:KSJ458782 LCF458781:LCF458782 LMB458781:LMB458782 LVX458781:LVX458782 MFT458781:MFT458782 MPP458781:MPP458782 MZL458781:MZL458782 NJH458781:NJH458782 NTD458781:NTD458782 OCZ458781:OCZ458782 OMV458781:OMV458782 OWR458781:OWR458782 PGN458781:PGN458782 PQJ458781:PQJ458782 QAF458781:QAF458782 QKB458781:QKB458782 QTX458781:QTX458782 RDT458781:RDT458782 RNP458781:RNP458782 RXL458781:RXL458782 SHH458781:SHH458782 SRD458781:SRD458782 TAZ458781:TAZ458782 TKV458781:TKV458782 TUR458781:TUR458782 UEN458781:UEN458782 UOJ458781:UOJ458782 UYF458781:UYF458782 VIB458781:VIB458782 VRX458781:VRX458782 WBT458781:WBT458782 WLP458781:WLP458782 WVL458781:WVL458782 D524317:D524318 IZ524317:IZ524318 SV524317:SV524318 ACR524317:ACR524318 AMN524317:AMN524318 AWJ524317:AWJ524318 BGF524317:BGF524318 BQB524317:BQB524318 BZX524317:BZX524318 CJT524317:CJT524318 CTP524317:CTP524318 DDL524317:DDL524318 DNH524317:DNH524318 DXD524317:DXD524318 EGZ524317:EGZ524318 EQV524317:EQV524318 FAR524317:FAR524318 FKN524317:FKN524318 FUJ524317:FUJ524318 GEF524317:GEF524318 GOB524317:GOB524318 GXX524317:GXX524318 HHT524317:HHT524318 HRP524317:HRP524318 IBL524317:IBL524318 ILH524317:ILH524318 IVD524317:IVD524318 JEZ524317:JEZ524318 JOV524317:JOV524318 JYR524317:JYR524318 KIN524317:KIN524318 KSJ524317:KSJ524318 LCF524317:LCF524318 LMB524317:LMB524318 LVX524317:LVX524318 MFT524317:MFT524318 MPP524317:MPP524318 MZL524317:MZL524318 NJH524317:NJH524318 NTD524317:NTD524318 OCZ524317:OCZ524318 OMV524317:OMV524318 OWR524317:OWR524318 PGN524317:PGN524318 PQJ524317:PQJ524318 QAF524317:QAF524318 QKB524317:QKB524318 QTX524317:QTX524318 RDT524317:RDT524318 RNP524317:RNP524318 RXL524317:RXL524318 SHH524317:SHH524318 SRD524317:SRD524318 TAZ524317:TAZ524318 TKV524317:TKV524318 TUR524317:TUR524318 UEN524317:UEN524318 UOJ524317:UOJ524318 UYF524317:UYF524318 VIB524317:VIB524318 VRX524317:VRX524318 WBT524317:WBT524318 WLP524317:WLP524318 WVL524317:WVL524318 D589853:D589854 IZ589853:IZ589854 SV589853:SV589854 ACR589853:ACR589854 AMN589853:AMN589854 AWJ589853:AWJ589854 BGF589853:BGF589854 BQB589853:BQB589854 BZX589853:BZX589854 CJT589853:CJT589854 CTP589853:CTP589854 DDL589853:DDL589854 DNH589853:DNH589854 DXD589853:DXD589854 EGZ589853:EGZ589854 EQV589853:EQV589854 FAR589853:FAR589854 FKN589853:FKN589854 FUJ589853:FUJ589854 GEF589853:GEF589854 GOB589853:GOB589854 GXX589853:GXX589854 HHT589853:HHT589854 HRP589853:HRP589854 IBL589853:IBL589854 ILH589853:ILH589854 IVD589853:IVD589854 JEZ589853:JEZ589854 JOV589853:JOV589854 JYR589853:JYR589854 KIN589853:KIN589854 KSJ589853:KSJ589854 LCF589853:LCF589854 LMB589853:LMB589854 LVX589853:LVX589854 MFT589853:MFT589854 MPP589853:MPP589854 MZL589853:MZL589854 NJH589853:NJH589854 NTD589853:NTD589854 OCZ589853:OCZ589854 OMV589853:OMV589854 OWR589853:OWR589854 PGN589853:PGN589854 PQJ589853:PQJ589854 QAF589853:QAF589854 QKB589853:QKB589854 QTX589853:QTX589854 RDT589853:RDT589854 RNP589853:RNP589854 RXL589853:RXL589854 SHH589853:SHH589854 SRD589853:SRD589854 TAZ589853:TAZ589854 TKV589853:TKV589854 TUR589853:TUR589854 UEN589853:UEN589854 UOJ589853:UOJ589854 UYF589853:UYF589854 VIB589853:VIB589854 VRX589853:VRX589854 WBT589853:WBT589854 WLP589853:WLP589854 WVL589853:WVL589854 D655389:D655390 IZ655389:IZ655390 SV655389:SV655390 ACR655389:ACR655390 AMN655389:AMN655390 AWJ655389:AWJ655390 BGF655389:BGF655390 BQB655389:BQB655390 BZX655389:BZX655390 CJT655389:CJT655390 CTP655389:CTP655390 DDL655389:DDL655390 DNH655389:DNH655390 DXD655389:DXD655390 EGZ655389:EGZ655390 EQV655389:EQV655390 FAR655389:FAR655390 FKN655389:FKN655390 FUJ655389:FUJ655390 GEF655389:GEF655390 GOB655389:GOB655390 GXX655389:GXX655390 HHT655389:HHT655390 HRP655389:HRP655390 IBL655389:IBL655390 ILH655389:ILH655390 IVD655389:IVD655390 JEZ655389:JEZ655390 JOV655389:JOV655390 JYR655389:JYR655390 KIN655389:KIN655390 KSJ655389:KSJ655390 LCF655389:LCF655390 LMB655389:LMB655390 LVX655389:LVX655390 MFT655389:MFT655390 MPP655389:MPP655390 MZL655389:MZL655390 NJH655389:NJH655390 NTD655389:NTD655390 OCZ655389:OCZ655390 OMV655389:OMV655390 OWR655389:OWR655390 PGN655389:PGN655390 PQJ655389:PQJ655390 QAF655389:QAF655390 QKB655389:QKB655390 QTX655389:QTX655390 RDT655389:RDT655390 RNP655389:RNP655390 RXL655389:RXL655390 SHH655389:SHH655390 SRD655389:SRD655390 TAZ655389:TAZ655390 TKV655389:TKV655390 TUR655389:TUR655390 UEN655389:UEN655390 UOJ655389:UOJ655390 UYF655389:UYF655390 VIB655389:VIB655390 VRX655389:VRX655390 WBT655389:WBT655390 WLP655389:WLP655390 WVL655389:WVL655390 D720925:D720926 IZ720925:IZ720926 SV720925:SV720926 ACR720925:ACR720926 AMN720925:AMN720926 AWJ720925:AWJ720926 BGF720925:BGF720926 BQB720925:BQB720926 BZX720925:BZX720926 CJT720925:CJT720926 CTP720925:CTP720926 DDL720925:DDL720926 DNH720925:DNH720926 DXD720925:DXD720926 EGZ720925:EGZ720926 EQV720925:EQV720926 FAR720925:FAR720926 FKN720925:FKN720926 FUJ720925:FUJ720926 GEF720925:GEF720926 GOB720925:GOB720926 GXX720925:GXX720926 HHT720925:HHT720926 HRP720925:HRP720926 IBL720925:IBL720926 ILH720925:ILH720926 IVD720925:IVD720926 JEZ720925:JEZ720926 JOV720925:JOV720926 JYR720925:JYR720926 KIN720925:KIN720926 KSJ720925:KSJ720926 LCF720925:LCF720926 LMB720925:LMB720926 LVX720925:LVX720926 MFT720925:MFT720926 MPP720925:MPP720926 MZL720925:MZL720926 NJH720925:NJH720926 NTD720925:NTD720926 OCZ720925:OCZ720926 OMV720925:OMV720926 OWR720925:OWR720926 PGN720925:PGN720926 PQJ720925:PQJ720926 QAF720925:QAF720926 QKB720925:QKB720926 QTX720925:QTX720926 RDT720925:RDT720926 RNP720925:RNP720926 RXL720925:RXL720926 SHH720925:SHH720926 SRD720925:SRD720926 TAZ720925:TAZ720926 TKV720925:TKV720926 TUR720925:TUR720926 UEN720925:UEN720926 UOJ720925:UOJ720926 UYF720925:UYF720926 VIB720925:VIB720926 VRX720925:VRX720926 WBT720925:WBT720926 WLP720925:WLP720926 WVL720925:WVL720926 D786461:D786462 IZ786461:IZ786462 SV786461:SV786462 ACR786461:ACR786462 AMN786461:AMN786462 AWJ786461:AWJ786462 BGF786461:BGF786462 BQB786461:BQB786462 BZX786461:BZX786462 CJT786461:CJT786462 CTP786461:CTP786462 DDL786461:DDL786462 DNH786461:DNH786462 DXD786461:DXD786462 EGZ786461:EGZ786462 EQV786461:EQV786462 FAR786461:FAR786462 FKN786461:FKN786462 FUJ786461:FUJ786462 GEF786461:GEF786462 GOB786461:GOB786462 GXX786461:GXX786462 HHT786461:HHT786462 HRP786461:HRP786462 IBL786461:IBL786462 ILH786461:ILH786462 IVD786461:IVD786462 JEZ786461:JEZ786462 JOV786461:JOV786462 JYR786461:JYR786462 KIN786461:KIN786462 KSJ786461:KSJ786462 LCF786461:LCF786462 LMB786461:LMB786462 LVX786461:LVX786462 MFT786461:MFT786462 MPP786461:MPP786462 MZL786461:MZL786462 NJH786461:NJH786462 NTD786461:NTD786462 OCZ786461:OCZ786462 OMV786461:OMV786462 OWR786461:OWR786462 PGN786461:PGN786462 PQJ786461:PQJ786462 QAF786461:QAF786462 QKB786461:QKB786462 QTX786461:QTX786462 RDT786461:RDT786462 RNP786461:RNP786462 RXL786461:RXL786462 SHH786461:SHH786462 SRD786461:SRD786462 TAZ786461:TAZ786462 TKV786461:TKV786462 TUR786461:TUR786462 UEN786461:UEN786462 UOJ786461:UOJ786462 UYF786461:UYF786462 VIB786461:VIB786462 VRX786461:VRX786462 WBT786461:WBT786462 WLP786461:WLP786462 WVL786461:WVL786462 D851997:D851998 IZ851997:IZ851998 SV851997:SV851998 ACR851997:ACR851998 AMN851997:AMN851998 AWJ851997:AWJ851998 BGF851997:BGF851998 BQB851997:BQB851998 BZX851997:BZX851998 CJT851997:CJT851998 CTP851997:CTP851998 DDL851997:DDL851998 DNH851997:DNH851998 DXD851997:DXD851998 EGZ851997:EGZ851998 EQV851997:EQV851998 FAR851997:FAR851998 FKN851997:FKN851998 FUJ851997:FUJ851998 GEF851997:GEF851998 GOB851997:GOB851998 GXX851997:GXX851998 HHT851997:HHT851998 HRP851997:HRP851998 IBL851997:IBL851998 ILH851997:ILH851998 IVD851997:IVD851998 JEZ851997:JEZ851998 JOV851997:JOV851998 JYR851997:JYR851998 KIN851997:KIN851998 KSJ851997:KSJ851998 LCF851997:LCF851998 LMB851997:LMB851998 LVX851997:LVX851998 MFT851997:MFT851998 MPP851997:MPP851998 MZL851997:MZL851998 NJH851997:NJH851998 NTD851997:NTD851998 OCZ851997:OCZ851998 OMV851997:OMV851998 OWR851997:OWR851998 PGN851997:PGN851998 PQJ851997:PQJ851998 QAF851997:QAF851998 QKB851997:QKB851998 QTX851997:QTX851998 RDT851997:RDT851998 RNP851997:RNP851998 RXL851997:RXL851998 SHH851997:SHH851998 SRD851997:SRD851998 TAZ851997:TAZ851998 TKV851997:TKV851998 TUR851997:TUR851998 UEN851997:UEN851998 UOJ851997:UOJ851998 UYF851997:UYF851998 VIB851997:VIB851998 VRX851997:VRX851998 WBT851997:WBT851998 WLP851997:WLP851998 WVL851997:WVL851998 D917533:D917534 IZ917533:IZ917534 SV917533:SV917534 ACR917533:ACR917534 AMN917533:AMN917534 AWJ917533:AWJ917534 BGF917533:BGF917534 BQB917533:BQB917534 BZX917533:BZX917534 CJT917533:CJT917534 CTP917533:CTP917534 DDL917533:DDL917534 DNH917533:DNH917534 DXD917533:DXD917534 EGZ917533:EGZ917534 EQV917533:EQV917534 FAR917533:FAR917534 FKN917533:FKN917534 FUJ917533:FUJ917534 GEF917533:GEF917534 GOB917533:GOB917534 GXX917533:GXX917534 HHT917533:HHT917534 HRP917533:HRP917534 IBL917533:IBL917534 ILH917533:ILH917534 IVD917533:IVD917534 JEZ917533:JEZ917534 JOV917533:JOV917534 JYR917533:JYR917534 KIN917533:KIN917534 KSJ917533:KSJ917534 LCF917533:LCF917534 LMB917533:LMB917534 LVX917533:LVX917534 MFT917533:MFT917534 MPP917533:MPP917534 MZL917533:MZL917534 NJH917533:NJH917534 NTD917533:NTD917534 OCZ917533:OCZ917534 OMV917533:OMV917534 OWR917533:OWR917534 PGN917533:PGN917534 PQJ917533:PQJ917534 QAF917533:QAF917534 QKB917533:QKB917534 QTX917533:QTX917534 RDT917533:RDT917534 RNP917533:RNP917534 RXL917533:RXL917534 SHH917533:SHH917534 SRD917533:SRD917534 TAZ917533:TAZ917534 TKV917533:TKV917534 TUR917533:TUR917534 UEN917533:UEN917534 UOJ917533:UOJ917534 UYF917533:UYF917534 VIB917533:VIB917534 VRX917533:VRX917534 WBT917533:WBT917534 WLP917533:WLP917534 WVL917533:WVL917534 D983069:D983070 IZ983069:IZ983070 SV983069:SV983070 ACR983069:ACR983070 AMN983069:AMN983070 AWJ983069:AWJ983070 BGF983069:BGF983070 BQB983069:BQB983070 BZX983069:BZX983070 CJT983069:CJT983070 CTP983069:CTP983070 DDL983069:DDL983070 DNH983069:DNH983070 DXD983069:DXD983070 EGZ983069:EGZ983070 EQV983069:EQV983070 FAR983069:FAR983070 FKN983069:FKN983070 FUJ983069:FUJ983070 GEF983069:GEF983070 GOB983069:GOB983070 GXX983069:GXX983070 HHT983069:HHT983070 HRP983069:HRP983070 IBL983069:IBL983070 ILH983069:ILH983070 IVD983069:IVD983070 JEZ983069:JEZ983070 JOV983069:JOV983070 JYR983069:JYR983070 KIN983069:KIN983070 KSJ983069:KSJ983070 LCF983069:LCF983070 LMB983069:LMB983070 LVX983069:LVX983070 MFT983069:MFT983070 MPP983069:MPP983070 MZL983069:MZL983070 NJH983069:NJH983070 NTD983069:NTD983070 OCZ983069:OCZ983070 OMV983069:OMV983070 OWR983069:OWR983070 PGN983069:PGN983070 PQJ983069:PQJ983070 QAF983069:QAF983070 QKB983069:QKB983070 QTX983069:QTX983070 RDT983069:RDT983070 RNP983069:RNP983070 RXL983069:RXL983070 SHH983069:SHH983070 SRD983069:SRD983070 TAZ983069:TAZ983070 TKV983069:TKV983070 TUR983069:TUR983070 UEN983069:UEN983070 UOJ983069:UOJ983070 UYF983069:UYF983070 VIB983069:VIB983070 VRX983069:VRX983070 WBT983069:WBT983070 WLP983069:WLP983070 WVL983069:WVL983070 M20:N21 D22:D23">
      <formula1>"○"</formula1>
    </dataValidation>
    <dataValidation type="list" allowBlank="1" showInputMessage="1" showErrorMessage="1" sqref="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formula1>"ハローワーク,人材センター,有料求人広告,就職イベント,紹介（知人・職員等）,人材紹介会社,法人ホームページ,その他"</formula1>
    </dataValidation>
    <dataValidation type="list" allowBlank="1" showInputMessage="1" showErrorMessage="1" sqref="T18 JP18 TL18 ADH18 AND18 AWZ18 BGV18 BQR18 CAN18 CKJ18 CUF18 DEB18 DNX18 DXT18 EHP18 ERL18 FBH18 FLD18 FUZ18 GEV18 GOR18 GYN18 HIJ18 HSF18 ICB18 ILX18 IVT18 JFP18 JPL18 JZH18 KJD18 KSZ18 LCV18 LMR18 LWN18 MGJ18 MQF18 NAB18 NJX18 NTT18 ODP18 ONL18 OXH18 PHD18 PQZ18 QAV18 QKR18 QUN18 REJ18 ROF18 RYB18 SHX18 SRT18 TBP18 TLL18 TVH18 UFD18 UOZ18 UYV18 VIR18 VSN18 WCJ18 WMF18 WWB18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formula1>"男性,女性,回答しない"</formula1>
    </dataValidation>
    <dataValidation allowBlank="1" showInputMessage="1" showErrorMessage="1" promptTitle="【注意】" prompt="賃金が全体の５０%以上となるよう設定してください。_x000a_（下の「※事業費に占める賃金割合」参照）" sqref="M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M65575 JI65575 TE65575 ADA65575 AMW65575 AWS65575 BGO65575 BQK65575 CAG65575 CKC65575 CTY65575 DDU65575 DNQ65575 DXM65575 EHI65575 ERE65575 FBA65575 FKW65575 FUS65575 GEO65575 GOK65575 GYG65575 HIC65575 HRY65575 IBU65575 ILQ65575 IVM65575 JFI65575 JPE65575 JZA65575 KIW65575 KSS65575 LCO65575 LMK65575 LWG65575 MGC65575 MPY65575 MZU65575 NJQ65575 NTM65575 ODI65575 ONE65575 OXA65575 PGW65575 PQS65575 QAO65575 QKK65575 QUG65575 REC65575 RNY65575 RXU65575 SHQ65575 SRM65575 TBI65575 TLE65575 TVA65575 UEW65575 UOS65575 UYO65575 VIK65575 VSG65575 WCC65575 WLY65575 WVU65575 M131111 JI131111 TE131111 ADA131111 AMW131111 AWS131111 BGO131111 BQK131111 CAG131111 CKC131111 CTY131111 DDU131111 DNQ131111 DXM131111 EHI131111 ERE131111 FBA131111 FKW131111 FUS131111 GEO131111 GOK131111 GYG131111 HIC131111 HRY131111 IBU131111 ILQ131111 IVM131111 JFI131111 JPE131111 JZA131111 KIW131111 KSS131111 LCO131111 LMK131111 LWG131111 MGC131111 MPY131111 MZU131111 NJQ131111 NTM131111 ODI131111 ONE131111 OXA131111 PGW131111 PQS131111 QAO131111 QKK131111 QUG131111 REC131111 RNY131111 RXU131111 SHQ131111 SRM131111 TBI131111 TLE131111 TVA131111 UEW131111 UOS131111 UYO131111 VIK131111 VSG131111 WCC131111 WLY131111 WVU131111 M196647 JI196647 TE196647 ADA196647 AMW196647 AWS196647 BGO196647 BQK196647 CAG196647 CKC196647 CTY196647 DDU196647 DNQ196647 DXM196647 EHI196647 ERE196647 FBA196647 FKW196647 FUS196647 GEO196647 GOK196647 GYG196647 HIC196647 HRY196647 IBU196647 ILQ196647 IVM196647 JFI196647 JPE196647 JZA196647 KIW196647 KSS196647 LCO196647 LMK196647 LWG196647 MGC196647 MPY196647 MZU196647 NJQ196647 NTM196647 ODI196647 ONE196647 OXA196647 PGW196647 PQS196647 QAO196647 QKK196647 QUG196647 REC196647 RNY196647 RXU196647 SHQ196647 SRM196647 TBI196647 TLE196647 TVA196647 UEW196647 UOS196647 UYO196647 VIK196647 VSG196647 WCC196647 WLY196647 WVU196647 M262183 JI262183 TE262183 ADA262183 AMW262183 AWS262183 BGO262183 BQK262183 CAG262183 CKC262183 CTY262183 DDU262183 DNQ262183 DXM262183 EHI262183 ERE262183 FBA262183 FKW262183 FUS262183 GEO262183 GOK262183 GYG262183 HIC262183 HRY262183 IBU262183 ILQ262183 IVM262183 JFI262183 JPE262183 JZA262183 KIW262183 KSS262183 LCO262183 LMK262183 LWG262183 MGC262183 MPY262183 MZU262183 NJQ262183 NTM262183 ODI262183 ONE262183 OXA262183 PGW262183 PQS262183 QAO262183 QKK262183 QUG262183 REC262183 RNY262183 RXU262183 SHQ262183 SRM262183 TBI262183 TLE262183 TVA262183 UEW262183 UOS262183 UYO262183 VIK262183 VSG262183 WCC262183 WLY262183 WVU262183 M327719 JI327719 TE327719 ADA327719 AMW327719 AWS327719 BGO327719 BQK327719 CAG327719 CKC327719 CTY327719 DDU327719 DNQ327719 DXM327719 EHI327719 ERE327719 FBA327719 FKW327719 FUS327719 GEO327719 GOK327719 GYG327719 HIC327719 HRY327719 IBU327719 ILQ327719 IVM327719 JFI327719 JPE327719 JZA327719 KIW327719 KSS327719 LCO327719 LMK327719 LWG327719 MGC327719 MPY327719 MZU327719 NJQ327719 NTM327719 ODI327719 ONE327719 OXA327719 PGW327719 PQS327719 QAO327719 QKK327719 QUG327719 REC327719 RNY327719 RXU327719 SHQ327719 SRM327719 TBI327719 TLE327719 TVA327719 UEW327719 UOS327719 UYO327719 VIK327719 VSG327719 WCC327719 WLY327719 WVU327719 M393255 JI393255 TE393255 ADA393255 AMW393255 AWS393255 BGO393255 BQK393255 CAG393255 CKC393255 CTY393255 DDU393255 DNQ393255 DXM393255 EHI393255 ERE393255 FBA393255 FKW393255 FUS393255 GEO393255 GOK393255 GYG393255 HIC393255 HRY393255 IBU393255 ILQ393255 IVM393255 JFI393255 JPE393255 JZA393255 KIW393255 KSS393255 LCO393255 LMK393255 LWG393255 MGC393255 MPY393255 MZU393255 NJQ393255 NTM393255 ODI393255 ONE393255 OXA393255 PGW393255 PQS393255 QAO393255 QKK393255 QUG393255 REC393255 RNY393255 RXU393255 SHQ393255 SRM393255 TBI393255 TLE393255 TVA393255 UEW393255 UOS393255 UYO393255 VIK393255 VSG393255 WCC393255 WLY393255 WVU393255 M458791 JI458791 TE458791 ADA458791 AMW458791 AWS458791 BGO458791 BQK458791 CAG458791 CKC458791 CTY458791 DDU458791 DNQ458791 DXM458791 EHI458791 ERE458791 FBA458791 FKW458791 FUS458791 GEO458791 GOK458791 GYG458791 HIC458791 HRY458791 IBU458791 ILQ458791 IVM458791 JFI458791 JPE458791 JZA458791 KIW458791 KSS458791 LCO458791 LMK458791 LWG458791 MGC458791 MPY458791 MZU458791 NJQ458791 NTM458791 ODI458791 ONE458791 OXA458791 PGW458791 PQS458791 QAO458791 QKK458791 QUG458791 REC458791 RNY458791 RXU458791 SHQ458791 SRM458791 TBI458791 TLE458791 TVA458791 UEW458791 UOS458791 UYO458791 VIK458791 VSG458791 WCC458791 WLY458791 WVU458791 M524327 JI524327 TE524327 ADA524327 AMW524327 AWS524327 BGO524327 BQK524327 CAG524327 CKC524327 CTY524327 DDU524327 DNQ524327 DXM524327 EHI524327 ERE524327 FBA524327 FKW524327 FUS524327 GEO524327 GOK524327 GYG524327 HIC524327 HRY524327 IBU524327 ILQ524327 IVM524327 JFI524327 JPE524327 JZA524327 KIW524327 KSS524327 LCO524327 LMK524327 LWG524327 MGC524327 MPY524327 MZU524327 NJQ524327 NTM524327 ODI524327 ONE524327 OXA524327 PGW524327 PQS524327 QAO524327 QKK524327 QUG524327 REC524327 RNY524327 RXU524327 SHQ524327 SRM524327 TBI524327 TLE524327 TVA524327 UEW524327 UOS524327 UYO524327 VIK524327 VSG524327 WCC524327 WLY524327 WVU524327 M589863 JI589863 TE589863 ADA589863 AMW589863 AWS589863 BGO589863 BQK589863 CAG589863 CKC589863 CTY589863 DDU589863 DNQ589863 DXM589863 EHI589863 ERE589863 FBA589863 FKW589863 FUS589863 GEO589863 GOK589863 GYG589863 HIC589863 HRY589863 IBU589863 ILQ589863 IVM589863 JFI589863 JPE589863 JZA589863 KIW589863 KSS589863 LCO589863 LMK589863 LWG589863 MGC589863 MPY589863 MZU589863 NJQ589863 NTM589863 ODI589863 ONE589863 OXA589863 PGW589863 PQS589863 QAO589863 QKK589863 QUG589863 REC589863 RNY589863 RXU589863 SHQ589863 SRM589863 TBI589863 TLE589863 TVA589863 UEW589863 UOS589863 UYO589863 VIK589863 VSG589863 WCC589863 WLY589863 WVU589863 M655399 JI655399 TE655399 ADA655399 AMW655399 AWS655399 BGO655399 BQK655399 CAG655399 CKC655399 CTY655399 DDU655399 DNQ655399 DXM655399 EHI655399 ERE655399 FBA655399 FKW655399 FUS655399 GEO655399 GOK655399 GYG655399 HIC655399 HRY655399 IBU655399 ILQ655399 IVM655399 JFI655399 JPE655399 JZA655399 KIW655399 KSS655399 LCO655399 LMK655399 LWG655399 MGC655399 MPY655399 MZU655399 NJQ655399 NTM655399 ODI655399 ONE655399 OXA655399 PGW655399 PQS655399 QAO655399 QKK655399 QUG655399 REC655399 RNY655399 RXU655399 SHQ655399 SRM655399 TBI655399 TLE655399 TVA655399 UEW655399 UOS655399 UYO655399 VIK655399 VSG655399 WCC655399 WLY655399 WVU655399 M720935 JI720935 TE720935 ADA720935 AMW720935 AWS720935 BGO720935 BQK720935 CAG720935 CKC720935 CTY720935 DDU720935 DNQ720935 DXM720935 EHI720935 ERE720935 FBA720935 FKW720935 FUS720935 GEO720935 GOK720935 GYG720935 HIC720935 HRY720935 IBU720935 ILQ720935 IVM720935 JFI720935 JPE720935 JZA720935 KIW720935 KSS720935 LCO720935 LMK720935 LWG720935 MGC720935 MPY720935 MZU720935 NJQ720935 NTM720935 ODI720935 ONE720935 OXA720935 PGW720935 PQS720935 QAO720935 QKK720935 QUG720935 REC720935 RNY720935 RXU720935 SHQ720935 SRM720935 TBI720935 TLE720935 TVA720935 UEW720935 UOS720935 UYO720935 VIK720935 VSG720935 WCC720935 WLY720935 WVU720935 M786471 JI786471 TE786471 ADA786471 AMW786471 AWS786471 BGO786471 BQK786471 CAG786471 CKC786471 CTY786471 DDU786471 DNQ786471 DXM786471 EHI786471 ERE786471 FBA786471 FKW786471 FUS786471 GEO786471 GOK786471 GYG786471 HIC786471 HRY786471 IBU786471 ILQ786471 IVM786471 JFI786471 JPE786471 JZA786471 KIW786471 KSS786471 LCO786471 LMK786471 LWG786471 MGC786471 MPY786471 MZU786471 NJQ786471 NTM786471 ODI786471 ONE786471 OXA786471 PGW786471 PQS786471 QAO786471 QKK786471 QUG786471 REC786471 RNY786471 RXU786471 SHQ786471 SRM786471 TBI786471 TLE786471 TVA786471 UEW786471 UOS786471 UYO786471 VIK786471 VSG786471 WCC786471 WLY786471 WVU786471 M852007 JI852007 TE852007 ADA852007 AMW852007 AWS852007 BGO852007 BQK852007 CAG852007 CKC852007 CTY852007 DDU852007 DNQ852007 DXM852007 EHI852007 ERE852007 FBA852007 FKW852007 FUS852007 GEO852007 GOK852007 GYG852007 HIC852007 HRY852007 IBU852007 ILQ852007 IVM852007 JFI852007 JPE852007 JZA852007 KIW852007 KSS852007 LCO852007 LMK852007 LWG852007 MGC852007 MPY852007 MZU852007 NJQ852007 NTM852007 ODI852007 ONE852007 OXA852007 PGW852007 PQS852007 QAO852007 QKK852007 QUG852007 REC852007 RNY852007 RXU852007 SHQ852007 SRM852007 TBI852007 TLE852007 TVA852007 UEW852007 UOS852007 UYO852007 VIK852007 VSG852007 WCC852007 WLY852007 WVU852007 M917543 JI917543 TE917543 ADA917543 AMW917543 AWS917543 BGO917543 BQK917543 CAG917543 CKC917543 CTY917543 DDU917543 DNQ917543 DXM917543 EHI917543 ERE917543 FBA917543 FKW917543 FUS917543 GEO917543 GOK917543 GYG917543 HIC917543 HRY917543 IBU917543 ILQ917543 IVM917543 JFI917543 JPE917543 JZA917543 KIW917543 KSS917543 LCO917543 LMK917543 LWG917543 MGC917543 MPY917543 MZU917543 NJQ917543 NTM917543 ODI917543 ONE917543 OXA917543 PGW917543 PQS917543 QAO917543 QKK917543 QUG917543 REC917543 RNY917543 RXU917543 SHQ917543 SRM917543 TBI917543 TLE917543 TVA917543 UEW917543 UOS917543 UYO917543 VIK917543 VSG917543 WCC917543 WLY917543 WVU917543 M983079 JI983079 TE983079 ADA983079 AMW983079 AWS983079 BGO983079 BQK983079 CAG983079 CKC983079 CTY983079 DDU983079 DNQ983079 DXM983079 EHI983079 ERE983079 FBA983079 FKW983079 FUS983079 GEO983079 GOK983079 GYG983079 HIC983079 HRY983079 IBU983079 ILQ983079 IVM983079 JFI983079 JPE983079 JZA983079 KIW983079 KSS983079 LCO983079 LMK983079 LWG983079 MGC983079 MPY983079 MZU983079 NJQ983079 NTM983079 ODI983079 ONE983079 OXA983079 PGW983079 PQS983079 QAO983079 QKK983079 QUG983079 REC983079 RNY983079 RXU983079 SHQ983079 SRM983079 TBI983079 TLE983079 TVA983079 UEW983079 UOS983079 UYO983079 VIK983079 VSG983079 WCC983079 WLY983079 WVU983079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dataValidation operator="lessThanOrEqual" allowBlank="1" showInputMessage="1" showErrorMessage="1" errorTitle="【注意】" error="賃金が全体の５０%以上となるよう設定してください。_x000a_（下の「※賃金の割合」参照）" promptTitle="【注意】" prompt="賃金が全体の５０%以上となるよう設定してください。_x000a_（下の「※事業費に占める賃金割合」参照）" sqref="Q32 JM32 TI32 ADE32 ANA32 AWW32 BGS32 BQO32 CAK32 CKG32 CUC32 DDY32 DNU32 DXQ32 EHM32 ERI32 FBE32 FLA32 FUW32 GES32 GOO32 GYK32 HIG32 HSC32 IBY32 ILU32 IVQ32 JFM32 JPI32 JZE32 KJA32 KSW32 LCS32 LMO32 LWK32 MGG32 MQC32 MZY32 NJU32 NTQ32 ODM32 ONI32 OXE32 PHA32 PQW32 QAS32 QKO32 QUK32 REG32 ROC32 RXY32 SHU32 SRQ32 TBM32 TLI32 TVE32 UFA32 UOW32 UYS32 VIO32 VSK32 WCG32 WMC32 WVY32 Q65575 JM65575 TI65575 ADE65575 ANA65575 AWW65575 BGS65575 BQO65575 CAK65575 CKG65575 CUC65575 DDY65575 DNU65575 DXQ65575 EHM65575 ERI65575 FBE65575 FLA65575 FUW65575 GES65575 GOO65575 GYK65575 HIG65575 HSC65575 IBY65575 ILU65575 IVQ65575 JFM65575 JPI65575 JZE65575 KJA65575 KSW65575 LCS65575 LMO65575 LWK65575 MGG65575 MQC65575 MZY65575 NJU65575 NTQ65575 ODM65575 ONI65575 OXE65575 PHA65575 PQW65575 QAS65575 QKO65575 QUK65575 REG65575 ROC65575 RXY65575 SHU65575 SRQ65575 TBM65575 TLI65575 TVE65575 UFA65575 UOW65575 UYS65575 VIO65575 VSK65575 WCG65575 WMC65575 WVY65575 Q131111 JM131111 TI131111 ADE131111 ANA131111 AWW131111 BGS131111 BQO131111 CAK131111 CKG131111 CUC131111 DDY131111 DNU131111 DXQ131111 EHM131111 ERI131111 FBE131111 FLA131111 FUW131111 GES131111 GOO131111 GYK131111 HIG131111 HSC131111 IBY131111 ILU131111 IVQ131111 JFM131111 JPI131111 JZE131111 KJA131111 KSW131111 LCS131111 LMO131111 LWK131111 MGG131111 MQC131111 MZY131111 NJU131111 NTQ131111 ODM131111 ONI131111 OXE131111 PHA131111 PQW131111 QAS131111 QKO131111 QUK131111 REG131111 ROC131111 RXY131111 SHU131111 SRQ131111 TBM131111 TLI131111 TVE131111 UFA131111 UOW131111 UYS131111 VIO131111 VSK131111 WCG131111 WMC131111 WVY131111 Q196647 JM196647 TI196647 ADE196647 ANA196647 AWW196647 BGS196647 BQO196647 CAK196647 CKG196647 CUC196647 DDY196647 DNU196647 DXQ196647 EHM196647 ERI196647 FBE196647 FLA196647 FUW196647 GES196647 GOO196647 GYK196647 HIG196647 HSC196647 IBY196647 ILU196647 IVQ196647 JFM196647 JPI196647 JZE196647 KJA196647 KSW196647 LCS196647 LMO196647 LWK196647 MGG196647 MQC196647 MZY196647 NJU196647 NTQ196647 ODM196647 ONI196647 OXE196647 PHA196647 PQW196647 QAS196647 QKO196647 QUK196647 REG196647 ROC196647 RXY196647 SHU196647 SRQ196647 TBM196647 TLI196647 TVE196647 UFA196647 UOW196647 UYS196647 VIO196647 VSK196647 WCG196647 WMC196647 WVY196647 Q262183 JM262183 TI262183 ADE262183 ANA262183 AWW262183 BGS262183 BQO262183 CAK262183 CKG262183 CUC262183 DDY262183 DNU262183 DXQ262183 EHM262183 ERI262183 FBE262183 FLA262183 FUW262183 GES262183 GOO262183 GYK262183 HIG262183 HSC262183 IBY262183 ILU262183 IVQ262183 JFM262183 JPI262183 JZE262183 KJA262183 KSW262183 LCS262183 LMO262183 LWK262183 MGG262183 MQC262183 MZY262183 NJU262183 NTQ262183 ODM262183 ONI262183 OXE262183 PHA262183 PQW262183 QAS262183 QKO262183 QUK262183 REG262183 ROC262183 RXY262183 SHU262183 SRQ262183 TBM262183 TLI262183 TVE262183 UFA262183 UOW262183 UYS262183 VIO262183 VSK262183 WCG262183 WMC262183 WVY262183 Q327719 JM327719 TI327719 ADE327719 ANA327719 AWW327719 BGS327719 BQO327719 CAK327719 CKG327719 CUC327719 DDY327719 DNU327719 DXQ327719 EHM327719 ERI327719 FBE327719 FLA327719 FUW327719 GES327719 GOO327719 GYK327719 HIG327719 HSC327719 IBY327719 ILU327719 IVQ327719 JFM327719 JPI327719 JZE327719 KJA327719 KSW327719 LCS327719 LMO327719 LWK327719 MGG327719 MQC327719 MZY327719 NJU327719 NTQ327719 ODM327719 ONI327719 OXE327719 PHA327719 PQW327719 QAS327719 QKO327719 QUK327719 REG327719 ROC327719 RXY327719 SHU327719 SRQ327719 TBM327719 TLI327719 TVE327719 UFA327719 UOW327719 UYS327719 VIO327719 VSK327719 WCG327719 WMC327719 WVY327719 Q393255 JM393255 TI393255 ADE393255 ANA393255 AWW393255 BGS393255 BQO393255 CAK393255 CKG393255 CUC393255 DDY393255 DNU393255 DXQ393255 EHM393255 ERI393255 FBE393255 FLA393255 FUW393255 GES393255 GOO393255 GYK393255 HIG393255 HSC393255 IBY393255 ILU393255 IVQ393255 JFM393255 JPI393255 JZE393255 KJA393255 KSW393255 LCS393255 LMO393255 LWK393255 MGG393255 MQC393255 MZY393255 NJU393255 NTQ393255 ODM393255 ONI393255 OXE393255 PHA393255 PQW393255 QAS393255 QKO393255 QUK393255 REG393255 ROC393255 RXY393255 SHU393255 SRQ393255 TBM393255 TLI393255 TVE393255 UFA393255 UOW393255 UYS393255 VIO393255 VSK393255 WCG393255 WMC393255 WVY393255 Q458791 JM458791 TI458791 ADE458791 ANA458791 AWW458791 BGS458791 BQO458791 CAK458791 CKG458791 CUC458791 DDY458791 DNU458791 DXQ458791 EHM458791 ERI458791 FBE458791 FLA458791 FUW458791 GES458791 GOO458791 GYK458791 HIG458791 HSC458791 IBY458791 ILU458791 IVQ458791 JFM458791 JPI458791 JZE458791 KJA458791 KSW458791 LCS458791 LMO458791 LWK458791 MGG458791 MQC458791 MZY458791 NJU458791 NTQ458791 ODM458791 ONI458791 OXE458791 PHA458791 PQW458791 QAS458791 QKO458791 QUK458791 REG458791 ROC458791 RXY458791 SHU458791 SRQ458791 TBM458791 TLI458791 TVE458791 UFA458791 UOW458791 UYS458791 VIO458791 VSK458791 WCG458791 WMC458791 WVY458791 Q524327 JM524327 TI524327 ADE524327 ANA524327 AWW524327 BGS524327 BQO524327 CAK524327 CKG524327 CUC524327 DDY524327 DNU524327 DXQ524327 EHM524327 ERI524327 FBE524327 FLA524327 FUW524327 GES524327 GOO524327 GYK524327 HIG524327 HSC524327 IBY524327 ILU524327 IVQ524327 JFM524327 JPI524327 JZE524327 KJA524327 KSW524327 LCS524327 LMO524327 LWK524327 MGG524327 MQC524327 MZY524327 NJU524327 NTQ524327 ODM524327 ONI524327 OXE524327 PHA524327 PQW524327 QAS524327 QKO524327 QUK524327 REG524327 ROC524327 RXY524327 SHU524327 SRQ524327 TBM524327 TLI524327 TVE524327 UFA524327 UOW524327 UYS524327 VIO524327 VSK524327 WCG524327 WMC524327 WVY524327 Q589863 JM589863 TI589863 ADE589863 ANA589863 AWW589863 BGS589863 BQO589863 CAK589863 CKG589863 CUC589863 DDY589863 DNU589863 DXQ589863 EHM589863 ERI589863 FBE589863 FLA589863 FUW589863 GES589863 GOO589863 GYK589863 HIG589863 HSC589863 IBY589863 ILU589863 IVQ589863 JFM589863 JPI589863 JZE589863 KJA589863 KSW589863 LCS589863 LMO589863 LWK589863 MGG589863 MQC589863 MZY589863 NJU589863 NTQ589863 ODM589863 ONI589863 OXE589863 PHA589863 PQW589863 QAS589863 QKO589863 QUK589863 REG589863 ROC589863 RXY589863 SHU589863 SRQ589863 TBM589863 TLI589863 TVE589863 UFA589863 UOW589863 UYS589863 VIO589863 VSK589863 WCG589863 WMC589863 WVY589863 Q655399 JM655399 TI655399 ADE655399 ANA655399 AWW655399 BGS655399 BQO655399 CAK655399 CKG655399 CUC655399 DDY655399 DNU655399 DXQ655399 EHM655399 ERI655399 FBE655399 FLA655399 FUW655399 GES655399 GOO655399 GYK655399 HIG655399 HSC655399 IBY655399 ILU655399 IVQ655399 JFM655399 JPI655399 JZE655399 KJA655399 KSW655399 LCS655399 LMO655399 LWK655399 MGG655399 MQC655399 MZY655399 NJU655399 NTQ655399 ODM655399 ONI655399 OXE655399 PHA655399 PQW655399 QAS655399 QKO655399 QUK655399 REG655399 ROC655399 RXY655399 SHU655399 SRQ655399 TBM655399 TLI655399 TVE655399 UFA655399 UOW655399 UYS655399 VIO655399 VSK655399 WCG655399 WMC655399 WVY655399 Q720935 JM720935 TI720935 ADE720935 ANA720935 AWW720935 BGS720935 BQO720935 CAK720935 CKG720935 CUC720935 DDY720935 DNU720935 DXQ720935 EHM720935 ERI720935 FBE720935 FLA720935 FUW720935 GES720935 GOO720935 GYK720935 HIG720935 HSC720935 IBY720935 ILU720935 IVQ720935 JFM720935 JPI720935 JZE720935 KJA720935 KSW720935 LCS720935 LMO720935 LWK720935 MGG720935 MQC720935 MZY720935 NJU720935 NTQ720935 ODM720935 ONI720935 OXE720935 PHA720935 PQW720935 QAS720935 QKO720935 QUK720935 REG720935 ROC720935 RXY720935 SHU720935 SRQ720935 TBM720935 TLI720935 TVE720935 UFA720935 UOW720935 UYS720935 VIO720935 VSK720935 WCG720935 WMC720935 WVY720935 Q786471 JM786471 TI786471 ADE786471 ANA786471 AWW786471 BGS786471 BQO786471 CAK786471 CKG786471 CUC786471 DDY786471 DNU786471 DXQ786471 EHM786471 ERI786471 FBE786471 FLA786471 FUW786471 GES786471 GOO786471 GYK786471 HIG786471 HSC786471 IBY786471 ILU786471 IVQ786471 JFM786471 JPI786471 JZE786471 KJA786471 KSW786471 LCS786471 LMO786471 LWK786471 MGG786471 MQC786471 MZY786471 NJU786471 NTQ786471 ODM786471 ONI786471 OXE786471 PHA786471 PQW786471 QAS786471 QKO786471 QUK786471 REG786471 ROC786471 RXY786471 SHU786471 SRQ786471 TBM786471 TLI786471 TVE786471 UFA786471 UOW786471 UYS786471 VIO786471 VSK786471 WCG786471 WMC786471 WVY786471 Q852007 JM852007 TI852007 ADE852007 ANA852007 AWW852007 BGS852007 BQO852007 CAK852007 CKG852007 CUC852007 DDY852007 DNU852007 DXQ852007 EHM852007 ERI852007 FBE852007 FLA852007 FUW852007 GES852007 GOO852007 GYK852007 HIG852007 HSC852007 IBY852007 ILU852007 IVQ852007 JFM852007 JPI852007 JZE852007 KJA852007 KSW852007 LCS852007 LMO852007 LWK852007 MGG852007 MQC852007 MZY852007 NJU852007 NTQ852007 ODM852007 ONI852007 OXE852007 PHA852007 PQW852007 QAS852007 QKO852007 QUK852007 REG852007 ROC852007 RXY852007 SHU852007 SRQ852007 TBM852007 TLI852007 TVE852007 UFA852007 UOW852007 UYS852007 VIO852007 VSK852007 WCG852007 WMC852007 WVY852007 Q917543 JM917543 TI917543 ADE917543 ANA917543 AWW917543 BGS917543 BQO917543 CAK917543 CKG917543 CUC917543 DDY917543 DNU917543 DXQ917543 EHM917543 ERI917543 FBE917543 FLA917543 FUW917543 GES917543 GOO917543 GYK917543 HIG917543 HSC917543 IBY917543 ILU917543 IVQ917543 JFM917543 JPI917543 JZE917543 KJA917543 KSW917543 LCS917543 LMO917543 LWK917543 MGG917543 MQC917543 MZY917543 NJU917543 NTQ917543 ODM917543 ONI917543 OXE917543 PHA917543 PQW917543 QAS917543 QKO917543 QUK917543 REG917543 ROC917543 RXY917543 SHU917543 SRQ917543 TBM917543 TLI917543 TVE917543 UFA917543 UOW917543 UYS917543 VIO917543 VSK917543 WCG917543 WMC917543 WVY917543 Q983079 JM983079 TI983079 ADE983079 ANA983079 AWW983079 BGS983079 BQO983079 CAK983079 CKG983079 CUC983079 DDY983079 DNU983079 DXQ983079 EHM983079 ERI983079 FBE983079 FLA983079 FUW983079 GES983079 GOO983079 GYK983079 HIG983079 HSC983079 IBY983079 ILU983079 IVQ983079 JFM983079 JPI983079 JZE983079 KJA983079 KSW983079 LCS983079 LMO983079 LWK983079 MGG983079 MQC983079 MZY983079 NJU983079 NTQ983079 ODM983079 ONI983079 OXE983079 PHA983079 PQW983079 QAS983079 QKO983079 QUK983079 REG983079 ROC983079 RXY983079 SHU983079 SRQ983079 TBM983079 TLI983079 TVE983079 UFA983079 UOW983079 UYS983079 VIO983079 VSK983079 WCG983079 WMC983079 WVY983079"/>
    <dataValidation allowBlank="1" showInputMessage="1" showErrorMessage="1" prompt="※免税事業者は税込額、課税事業者は税抜額を入力してください" sqref="WWB983083 JP36:JP37 TL36:TL37 ADH36:ADH37 AND36:AND37 AWZ36:AWZ37 BGV36:BGV37 BQR36:BQR37 CAN36:CAN37 CKJ36:CKJ37 CUF36:CUF37 DEB36:DEB37 DNX36:DNX37 DXT36:DXT37 EHP36:EHP37 ERL36:ERL37 FBH36:FBH37 FLD36:FLD37 FUZ36:FUZ37 GEV36:GEV37 GOR36:GOR37 GYN36:GYN37 HIJ36:HIJ37 HSF36:HSF37 ICB36:ICB37 ILX36:ILX37 IVT36:IVT37 JFP36:JFP37 JPL36:JPL37 JZH36:JZH37 KJD36:KJD37 KSZ36:KSZ37 LCV36:LCV37 LMR36:LMR37 LWN36:LWN37 MGJ36:MGJ37 MQF36:MQF37 NAB36:NAB37 NJX36:NJX37 NTT36:NTT37 ODP36:ODP37 ONL36:ONL37 OXH36:OXH37 PHD36:PHD37 PQZ36:PQZ37 QAV36:QAV37 QKR36:QKR37 QUN36:QUN37 REJ36:REJ37 ROF36:ROF37 RYB36:RYB37 SHX36:SHX37 SRT36:SRT37 TBP36:TBP37 TLL36:TLL37 TVH36:TVH37 UFD36:UFD37 UOZ36:UOZ37 UYV36:UYV37 VIR36:VIR37 VSN36:VSN37 WCJ36:WCJ37 WMF36:WMF37 WWB36:WWB37 T65579 JP65579 TL65579 ADH65579 AND65579 AWZ65579 BGV65579 BQR65579 CAN65579 CKJ65579 CUF65579 DEB65579 DNX65579 DXT65579 EHP65579 ERL65579 FBH65579 FLD65579 FUZ65579 GEV65579 GOR65579 GYN65579 HIJ65579 HSF65579 ICB65579 ILX65579 IVT65579 JFP65579 JPL65579 JZH65579 KJD65579 KSZ65579 LCV65579 LMR65579 LWN65579 MGJ65579 MQF65579 NAB65579 NJX65579 NTT65579 ODP65579 ONL65579 OXH65579 PHD65579 PQZ65579 QAV65579 QKR65579 QUN65579 REJ65579 ROF65579 RYB65579 SHX65579 SRT65579 TBP65579 TLL65579 TVH65579 UFD65579 UOZ65579 UYV65579 VIR65579 VSN65579 WCJ65579 WMF65579 WWB65579 T131115 JP131115 TL131115 ADH131115 AND131115 AWZ131115 BGV131115 BQR131115 CAN131115 CKJ131115 CUF131115 DEB131115 DNX131115 DXT131115 EHP131115 ERL131115 FBH131115 FLD131115 FUZ131115 GEV131115 GOR131115 GYN131115 HIJ131115 HSF131115 ICB131115 ILX131115 IVT131115 JFP131115 JPL131115 JZH131115 KJD131115 KSZ131115 LCV131115 LMR131115 LWN131115 MGJ131115 MQF131115 NAB131115 NJX131115 NTT131115 ODP131115 ONL131115 OXH131115 PHD131115 PQZ131115 QAV131115 QKR131115 QUN131115 REJ131115 ROF131115 RYB131115 SHX131115 SRT131115 TBP131115 TLL131115 TVH131115 UFD131115 UOZ131115 UYV131115 VIR131115 VSN131115 WCJ131115 WMF131115 WWB131115 T196651 JP196651 TL196651 ADH196651 AND196651 AWZ196651 BGV196651 BQR196651 CAN196651 CKJ196651 CUF196651 DEB196651 DNX196651 DXT196651 EHP196651 ERL196651 FBH196651 FLD196651 FUZ196651 GEV196651 GOR196651 GYN196651 HIJ196651 HSF196651 ICB196651 ILX196651 IVT196651 JFP196651 JPL196651 JZH196651 KJD196651 KSZ196651 LCV196651 LMR196651 LWN196651 MGJ196651 MQF196651 NAB196651 NJX196651 NTT196651 ODP196651 ONL196651 OXH196651 PHD196651 PQZ196651 QAV196651 QKR196651 QUN196651 REJ196651 ROF196651 RYB196651 SHX196651 SRT196651 TBP196651 TLL196651 TVH196651 UFD196651 UOZ196651 UYV196651 VIR196651 VSN196651 WCJ196651 WMF196651 WWB196651 T262187 JP262187 TL262187 ADH262187 AND262187 AWZ262187 BGV262187 BQR262187 CAN262187 CKJ262187 CUF262187 DEB262187 DNX262187 DXT262187 EHP262187 ERL262187 FBH262187 FLD262187 FUZ262187 GEV262187 GOR262187 GYN262187 HIJ262187 HSF262187 ICB262187 ILX262187 IVT262187 JFP262187 JPL262187 JZH262187 KJD262187 KSZ262187 LCV262187 LMR262187 LWN262187 MGJ262187 MQF262187 NAB262187 NJX262187 NTT262187 ODP262187 ONL262187 OXH262187 PHD262187 PQZ262187 QAV262187 QKR262187 QUN262187 REJ262187 ROF262187 RYB262187 SHX262187 SRT262187 TBP262187 TLL262187 TVH262187 UFD262187 UOZ262187 UYV262187 VIR262187 VSN262187 WCJ262187 WMF262187 WWB262187 T327723 JP327723 TL327723 ADH327723 AND327723 AWZ327723 BGV327723 BQR327723 CAN327723 CKJ327723 CUF327723 DEB327723 DNX327723 DXT327723 EHP327723 ERL327723 FBH327723 FLD327723 FUZ327723 GEV327723 GOR327723 GYN327723 HIJ327723 HSF327723 ICB327723 ILX327723 IVT327723 JFP327723 JPL327723 JZH327723 KJD327723 KSZ327723 LCV327723 LMR327723 LWN327723 MGJ327723 MQF327723 NAB327723 NJX327723 NTT327723 ODP327723 ONL327723 OXH327723 PHD327723 PQZ327723 QAV327723 QKR327723 QUN327723 REJ327723 ROF327723 RYB327723 SHX327723 SRT327723 TBP327723 TLL327723 TVH327723 UFD327723 UOZ327723 UYV327723 VIR327723 VSN327723 WCJ327723 WMF327723 WWB327723 T393259 JP393259 TL393259 ADH393259 AND393259 AWZ393259 BGV393259 BQR393259 CAN393259 CKJ393259 CUF393259 DEB393259 DNX393259 DXT393259 EHP393259 ERL393259 FBH393259 FLD393259 FUZ393259 GEV393259 GOR393259 GYN393259 HIJ393259 HSF393259 ICB393259 ILX393259 IVT393259 JFP393259 JPL393259 JZH393259 KJD393259 KSZ393259 LCV393259 LMR393259 LWN393259 MGJ393259 MQF393259 NAB393259 NJX393259 NTT393259 ODP393259 ONL393259 OXH393259 PHD393259 PQZ393259 QAV393259 QKR393259 QUN393259 REJ393259 ROF393259 RYB393259 SHX393259 SRT393259 TBP393259 TLL393259 TVH393259 UFD393259 UOZ393259 UYV393259 VIR393259 VSN393259 WCJ393259 WMF393259 WWB393259 T458795 JP458795 TL458795 ADH458795 AND458795 AWZ458795 BGV458795 BQR458795 CAN458795 CKJ458795 CUF458795 DEB458795 DNX458795 DXT458795 EHP458795 ERL458795 FBH458795 FLD458795 FUZ458795 GEV458795 GOR458795 GYN458795 HIJ458795 HSF458795 ICB458795 ILX458795 IVT458795 JFP458795 JPL458795 JZH458795 KJD458795 KSZ458795 LCV458795 LMR458795 LWN458795 MGJ458795 MQF458795 NAB458795 NJX458795 NTT458795 ODP458795 ONL458795 OXH458795 PHD458795 PQZ458795 QAV458795 QKR458795 QUN458795 REJ458795 ROF458795 RYB458795 SHX458795 SRT458795 TBP458795 TLL458795 TVH458795 UFD458795 UOZ458795 UYV458795 VIR458795 VSN458795 WCJ458795 WMF458795 WWB458795 T524331 JP524331 TL524331 ADH524331 AND524331 AWZ524331 BGV524331 BQR524331 CAN524331 CKJ524331 CUF524331 DEB524331 DNX524331 DXT524331 EHP524331 ERL524331 FBH524331 FLD524331 FUZ524331 GEV524331 GOR524331 GYN524331 HIJ524331 HSF524331 ICB524331 ILX524331 IVT524331 JFP524331 JPL524331 JZH524331 KJD524331 KSZ524331 LCV524331 LMR524331 LWN524331 MGJ524331 MQF524331 NAB524331 NJX524331 NTT524331 ODP524331 ONL524331 OXH524331 PHD524331 PQZ524331 QAV524331 QKR524331 QUN524331 REJ524331 ROF524331 RYB524331 SHX524331 SRT524331 TBP524331 TLL524331 TVH524331 UFD524331 UOZ524331 UYV524331 VIR524331 VSN524331 WCJ524331 WMF524331 WWB524331 T589867 JP589867 TL589867 ADH589867 AND589867 AWZ589867 BGV589867 BQR589867 CAN589867 CKJ589867 CUF589867 DEB589867 DNX589867 DXT589867 EHP589867 ERL589867 FBH589867 FLD589867 FUZ589867 GEV589867 GOR589867 GYN589867 HIJ589867 HSF589867 ICB589867 ILX589867 IVT589867 JFP589867 JPL589867 JZH589867 KJD589867 KSZ589867 LCV589867 LMR589867 LWN589867 MGJ589867 MQF589867 NAB589867 NJX589867 NTT589867 ODP589867 ONL589867 OXH589867 PHD589867 PQZ589867 QAV589867 QKR589867 QUN589867 REJ589867 ROF589867 RYB589867 SHX589867 SRT589867 TBP589867 TLL589867 TVH589867 UFD589867 UOZ589867 UYV589867 VIR589867 VSN589867 WCJ589867 WMF589867 WWB589867 T655403 JP655403 TL655403 ADH655403 AND655403 AWZ655403 BGV655403 BQR655403 CAN655403 CKJ655403 CUF655403 DEB655403 DNX655403 DXT655403 EHP655403 ERL655403 FBH655403 FLD655403 FUZ655403 GEV655403 GOR655403 GYN655403 HIJ655403 HSF655403 ICB655403 ILX655403 IVT655403 JFP655403 JPL655403 JZH655403 KJD655403 KSZ655403 LCV655403 LMR655403 LWN655403 MGJ655403 MQF655403 NAB655403 NJX655403 NTT655403 ODP655403 ONL655403 OXH655403 PHD655403 PQZ655403 QAV655403 QKR655403 QUN655403 REJ655403 ROF655403 RYB655403 SHX655403 SRT655403 TBP655403 TLL655403 TVH655403 UFD655403 UOZ655403 UYV655403 VIR655403 VSN655403 WCJ655403 WMF655403 WWB655403 T720939 JP720939 TL720939 ADH720939 AND720939 AWZ720939 BGV720939 BQR720939 CAN720939 CKJ720939 CUF720939 DEB720939 DNX720939 DXT720939 EHP720939 ERL720939 FBH720939 FLD720939 FUZ720939 GEV720939 GOR720939 GYN720939 HIJ720939 HSF720939 ICB720939 ILX720939 IVT720939 JFP720939 JPL720939 JZH720939 KJD720939 KSZ720939 LCV720939 LMR720939 LWN720939 MGJ720939 MQF720939 NAB720939 NJX720939 NTT720939 ODP720939 ONL720939 OXH720939 PHD720939 PQZ720939 QAV720939 QKR720939 QUN720939 REJ720939 ROF720939 RYB720939 SHX720939 SRT720939 TBP720939 TLL720939 TVH720939 UFD720939 UOZ720939 UYV720939 VIR720939 VSN720939 WCJ720939 WMF720939 WWB720939 T786475 JP786475 TL786475 ADH786475 AND786475 AWZ786475 BGV786475 BQR786475 CAN786475 CKJ786475 CUF786475 DEB786475 DNX786475 DXT786475 EHP786475 ERL786475 FBH786475 FLD786475 FUZ786475 GEV786475 GOR786475 GYN786475 HIJ786475 HSF786475 ICB786475 ILX786475 IVT786475 JFP786475 JPL786475 JZH786475 KJD786475 KSZ786475 LCV786475 LMR786475 LWN786475 MGJ786475 MQF786475 NAB786475 NJX786475 NTT786475 ODP786475 ONL786475 OXH786475 PHD786475 PQZ786475 QAV786475 QKR786475 QUN786475 REJ786475 ROF786475 RYB786475 SHX786475 SRT786475 TBP786475 TLL786475 TVH786475 UFD786475 UOZ786475 UYV786475 VIR786475 VSN786475 WCJ786475 WMF786475 WWB786475 T852011 JP852011 TL852011 ADH852011 AND852011 AWZ852011 BGV852011 BQR852011 CAN852011 CKJ852011 CUF852011 DEB852011 DNX852011 DXT852011 EHP852011 ERL852011 FBH852011 FLD852011 FUZ852011 GEV852011 GOR852011 GYN852011 HIJ852011 HSF852011 ICB852011 ILX852011 IVT852011 JFP852011 JPL852011 JZH852011 KJD852011 KSZ852011 LCV852011 LMR852011 LWN852011 MGJ852011 MQF852011 NAB852011 NJX852011 NTT852011 ODP852011 ONL852011 OXH852011 PHD852011 PQZ852011 QAV852011 QKR852011 QUN852011 REJ852011 ROF852011 RYB852011 SHX852011 SRT852011 TBP852011 TLL852011 TVH852011 UFD852011 UOZ852011 UYV852011 VIR852011 VSN852011 WCJ852011 WMF852011 WWB852011 T917547 JP917547 TL917547 ADH917547 AND917547 AWZ917547 BGV917547 BQR917547 CAN917547 CKJ917547 CUF917547 DEB917547 DNX917547 DXT917547 EHP917547 ERL917547 FBH917547 FLD917547 FUZ917547 GEV917547 GOR917547 GYN917547 HIJ917547 HSF917547 ICB917547 ILX917547 IVT917547 JFP917547 JPL917547 JZH917547 KJD917547 KSZ917547 LCV917547 LMR917547 LWN917547 MGJ917547 MQF917547 NAB917547 NJX917547 NTT917547 ODP917547 ONL917547 OXH917547 PHD917547 PQZ917547 QAV917547 QKR917547 QUN917547 REJ917547 ROF917547 RYB917547 SHX917547 SRT917547 TBP917547 TLL917547 TVH917547 UFD917547 UOZ917547 UYV917547 VIR917547 VSN917547 WCJ917547 WMF917547 WWB917547 T983083 JP983083 TL983083 ADH983083 AND983083 AWZ983083 BGV983083 BQR983083 CAN983083 CKJ983083 CUF983083 DEB983083 DNX983083 DXT983083 EHP983083 ERL983083 FBH983083 FLD983083 FUZ983083 GEV983083 GOR983083 GYN983083 HIJ983083 HSF983083 ICB983083 ILX983083 IVT983083 JFP983083 JPL983083 JZH983083 KJD983083 KSZ983083 LCV983083 LMR983083 LWN983083 MGJ983083 MQF983083 NAB983083 NJX983083 NTT983083 ODP983083 ONL983083 OXH983083 PHD983083 PQZ983083 QAV983083 QKR983083 QUN983083 REJ983083 ROF983083 RYB983083 SHX983083 SRT983083 TBP983083 TLL983083 TVH983083 UFD983083 UOZ983083 UYV983083 VIR983083 VSN983083 WCJ983083 WMF983083 T36"/>
  </dataValidations>
  <pageMargins left="0.7" right="0.7" top="0.75" bottom="0.75" header="0.3" footer="0.3"/>
  <pageSetup paperSize="9"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Group Box 1">
              <controlPr defaultSize="0" autoFill="0" autoPict="0">
                <anchor moveWithCells="1">
                  <from>
                    <xdr:col>2</xdr:col>
                    <xdr:colOff>704850</xdr:colOff>
                    <xdr:row>9</xdr:row>
                    <xdr:rowOff>200025</xdr:rowOff>
                  </from>
                  <to>
                    <xdr:col>3</xdr:col>
                    <xdr:colOff>0</xdr:colOff>
                    <xdr:row>12</xdr:row>
                    <xdr:rowOff>133350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2" operator="containsText" id="{5042A8AC-D282-4946-A3F0-9DF1F9B4A6BA}">
            <xm:f>NOT(ISERROR(SEARCH($AA$12,L12)))</xm:f>
            <xm:f>$AA$12</xm:f>
            <x14:dxf>
              <font>
                <color rgb="FFFF0000"/>
              </font>
              <fill>
                <patternFill>
                  <bgColor theme="5" tint="0.39994506668294322"/>
                </patternFill>
              </fill>
            </x14:dxf>
          </x14:cfRule>
          <xm:sqref>L12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5"/>
  <sheetViews>
    <sheetView view="pageBreakPreview" topLeftCell="A10" zoomScale="90" zoomScaleNormal="100" zoomScaleSheetLayoutView="90" workbookViewId="0">
      <selection activeCell="D19" sqref="D19:G21"/>
    </sheetView>
  </sheetViews>
  <sheetFormatPr defaultColWidth="9" defaultRowHeight="13.5"/>
  <cols>
    <col min="1" max="1" width="1" style="286" customWidth="1"/>
    <col min="2" max="2" width="8.25" style="286" customWidth="1"/>
    <col min="3" max="3" width="11.5" style="286" customWidth="1"/>
    <col min="4" max="4" width="7.75" style="286" customWidth="1"/>
    <col min="5" max="5" width="2.875" style="286" customWidth="1"/>
    <col min="6" max="6" width="6.375" style="286" customWidth="1"/>
    <col min="7" max="7" width="4.75" style="286" customWidth="1"/>
    <col min="8" max="10" width="7.5" style="286" customWidth="1"/>
    <col min="11" max="11" width="8.625" style="286" customWidth="1"/>
    <col min="12" max="12" width="5" style="286" customWidth="1"/>
    <col min="13" max="13" width="3.375" style="286" customWidth="1"/>
    <col min="14" max="14" width="4.5" style="286" customWidth="1"/>
    <col min="15" max="15" width="8" style="286" customWidth="1"/>
    <col min="16" max="16" width="8.375" style="286" customWidth="1"/>
    <col min="17" max="17" width="2.625" style="286" customWidth="1"/>
    <col min="18" max="18" width="2.5" style="286" customWidth="1"/>
    <col min="19" max="16384" width="9" style="286"/>
  </cols>
  <sheetData>
    <row r="1" spans="1:28" ht="13.15" customHeight="1">
      <c r="A1" s="186"/>
      <c r="B1" s="187"/>
      <c r="C1" s="187"/>
      <c r="D1" s="187"/>
      <c r="E1" s="187"/>
      <c r="F1" s="188"/>
      <c r="G1" s="188"/>
      <c r="H1" s="188"/>
      <c r="I1" s="188"/>
      <c r="J1" s="189"/>
      <c r="K1" s="190"/>
      <c r="L1" s="190"/>
      <c r="M1" s="189"/>
      <c r="N1" s="191"/>
      <c r="O1" s="192"/>
      <c r="P1" s="192" t="s">
        <v>70</v>
      </c>
      <c r="Q1" s="193"/>
      <c r="R1" s="193"/>
      <c r="S1" s="193"/>
      <c r="T1" s="193"/>
      <c r="U1" s="193" t="s">
        <v>4</v>
      </c>
      <c r="V1" s="193"/>
      <c r="W1" s="193"/>
      <c r="X1" s="193"/>
      <c r="Y1" s="193"/>
      <c r="Z1" s="193"/>
      <c r="AA1" s="193"/>
      <c r="AB1" s="193"/>
    </row>
    <row r="2" spans="1:28" ht="13.15" customHeight="1">
      <c r="A2" s="194" t="s">
        <v>3</v>
      </c>
      <c r="B2" s="190"/>
      <c r="C2" s="190"/>
      <c r="D2" s="190"/>
      <c r="E2" s="190"/>
      <c r="F2" s="188"/>
      <c r="G2" s="188"/>
      <c r="H2" s="188"/>
      <c r="I2" s="188"/>
      <c r="J2" s="189"/>
      <c r="K2" s="186"/>
      <c r="L2" s="186"/>
      <c r="M2" s="192"/>
      <c r="N2" s="192"/>
      <c r="O2" s="192"/>
      <c r="P2" s="190"/>
      <c r="Q2" s="190"/>
      <c r="R2" s="193"/>
      <c r="S2" s="193"/>
      <c r="T2" s="195"/>
      <c r="U2" s="193"/>
      <c r="V2" s="193"/>
      <c r="W2" s="193"/>
      <c r="X2" s="193"/>
      <c r="Y2" s="193"/>
      <c r="Z2" s="193"/>
      <c r="AA2" s="193"/>
      <c r="AB2" s="193"/>
    </row>
    <row r="3" spans="1:28" ht="13.15" customHeight="1">
      <c r="A3" s="194"/>
      <c r="B3" s="190"/>
      <c r="C3" s="190"/>
      <c r="D3" s="190"/>
      <c r="E3" s="190"/>
      <c r="F3" s="188"/>
      <c r="G3" s="188"/>
      <c r="H3" s="188"/>
      <c r="I3" s="188"/>
      <c r="J3" s="189"/>
      <c r="K3" s="186"/>
      <c r="L3" s="186"/>
      <c r="M3" s="192"/>
      <c r="N3" s="192"/>
      <c r="O3" s="192"/>
      <c r="P3" s="190"/>
      <c r="Q3" s="190"/>
      <c r="R3" s="193"/>
      <c r="S3" s="193"/>
      <c r="T3" s="195"/>
      <c r="U3" s="193"/>
      <c r="V3" s="193"/>
      <c r="W3" s="193"/>
      <c r="X3" s="193"/>
      <c r="Y3" s="193"/>
      <c r="Z3" s="193"/>
      <c r="AA3" s="193"/>
      <c r="AB3" s="193"/>
    </row>
    <row r="4" spans="1:28" ht="13.15" customHeight="1">
      <c r="A4" s="194"/>
      <c r="B4" s="190"/>
      <c r="C4" s="190"/>
      <c r="D4" s="190"/>
      <c r="E4" s="190"/>
      <c r="F4" s="188"/>
      <c r="G4" s="188"/>
      <c r="H4" s="188"/>
      <c r="I4" s="188"/>
      <c r="J4" s="189"/>
      <c r="K4" s="186"/>
      <c r="L4" s="186"/>
      <c r="M4" s="192"/>
      <c r="N4" s="192"/>
      <c r="O4" s="192"/>
      <c r="P4" s="190"/>
      <c r="Q4" s="190"/>
      <c r="R4" s="193"/>
      <c r="S4" s="193"/>
      <c r="T4" s="195"/>
      <c r="U4" s="193"/>
      <c r="V4" s="193"/>
      <c r="W4" s="193"/>
      <c r="X4" s="193"/>
      <c r="Y4" s="193"/>
      <c r="Z4" s="193"/>
      <c r="AA4" s="193"/>
      <c r="AB4" s="193"/>
    </row>
    <row r="5" spans="1:28" ht="22.15" customHeight="1">
      <c r="A5" s="741" t="s">
        <v>71</v>
      </c>
      <c r="B5" s="741"/>
      <c r="C5" s="741"/>
      <c r="D5" s="741"/>
      <c r="E5" s="741"/>
      <c r="F5" s="741"/>
      <c r="G5" s="741"/>
      <c r="H5" s="741"/>
      <c r="I5" s="741"/>
      <c r="J5" s="741"/>
      <c r="K5" s="741"/>
      <c r="L5" s="741"/>
      <c r="M5" s="741"/>
      <c r="N5" s="741"/>
      <c r="O5" s="741"/>
      <c r="P5" s="741"/>
      <c r="Q5" s="193"/>
      <c r="R5" s="193"/>
      <c r="S5" s="193"/>
      <c r="T5" s="193"/>
      <c r="U5" s="193"/>
      <c r="V5" s="193"/>
      <c r="W5" s="193"/>
      <c r="X5" s="193"/>
      <c r="Y5" s="193"/>
      <c r="Z5" s="193"/>
      <c r="AA5" s="193"/>
      <c r="AB5" s="193"/>
    </row>
    <row r="6" spans="1:28" ht="13.15" customHeight="1">
      <c r="A6" s="742"/>
      <c r="B6" s="743"/>
      <c r="C6" s="743"/>
      <c r="D6" s="743"/>
      <c r="E6" s="743"/>
      <c r="F6" s="743"/>
      <c r="G6" s="743"/>
      <c r="H6" s="743"/>
      <c r="I6" s="743"/>
      <c r="J6" s="743"/>
      <c r="K6" s="743"/>
      <c r="L6" s="743"/>
      <c r="M6" s="743"/>
      <c r="N6" s="743"/>
      <c r="O6" s="327"/>
      <c r="P6" s="193"/>
      <c r="Q6" s="193"/>
      <c r="R6" s="193"/>
      <c r="S6" s="193"/>
      <c r="T6" s="193"/>
      <c r="U6" s="193"/>
      <c r="V6" s="193"/>
      <c r="W6" s="193"/>
      <c r="X6" s="193"/>
      <c r="Y6" s="193"/>
      <c r="Z6" s="193"/>
      <c r="AA6" s="193"/>
      <c r="AB6" s="193"/>
    </row>
    <row r="7" spans="1:28" ht="20.45" customHeight="1">
      <c r="A7" s="326"/>
      <c r="B7" s="327" t="s">
        <v>72</v>
      </c>
      <c r="C7" s="327"/>
      <c r="D7" s="327"/>
      <c r="E7" s="327"/>
      <c r="F7" s="327"/>
      <c r="G7" s="327"/>
      <c r="H7" s="327"/>
      <c r="I7" s="327"/>
      <c r="J7" s="327"/>
      <c r="K7" s="327"/>
      <c r="L7" s="327"/>
      <c r="M7" s="327"/>
      <c r="N7" s="327"/>
      <c r="O7" s="327"/>
      <c r="P7" s="193"/>
      <c r="Q7" s="193"/>
      <c r="R7" s="193"/>
      <c r="S7" s="193"/>
      <c r="T7" s="193"/>
      <c r="U7" s="193"/>
      <c r="V7" s="193"/>
      <c r="W7" s="193"/>
      <c r="X7" s="193"/>
      <c r="Y7" s="193"/>
      <c r="Z7" s="193"/>
      <c r="AA7" s="193"/>
      <c r="AB7" s="193"/>
    </row>
    <row r="8" spans="1:28" ht="20.45" customHeight="1">
      <c r="A8" s="186"/>
      <c r="B8" s="721" t="s">
        <v>53</v>
      </c>
      <c r="C8" s="723"/>
      <c r="D8" s="744"/>
      <c r="E8" s="744"/>
      <c r="F8" s="744"/>
      <c r="G8" s="744"/>
      <c r="H8" s="744"/>
      <c r="I8" s="744"/>
      <c r="J8" s="744"/>
      <c r="K8" s="744"/>
      <c r="L8" s="744"/>
      <c r="M8" s="744"/>
      <c r="N8" s="744"/>
      <c r="O8" s="744"/>
      <c r="P8" s="196"/>
      <c r="Q8" s="193"/>
      <c r="R8" s="193"/>
      <c r="S8" s="193"/>
      <c r="T8" s="193"/>
      <c r="U8" s="193"/>
      <c r="V8" s="193"/>
      <c r="W8" s="193"/>
      <c r="X8" s="193"/>
      <c r="Y8" s="193"/>
      <c r="Z8" s="193"/>
      <c r="AA8" s="193"/>
      <c r="AB8" s="193"/>
    </row>
    <row r="9" spans="1:28" ht="20.45" customHeight="1">
      <c r="A9" s="186"/>
      <c r="B9" s="721" t="s">
        <v>23</v>
      </c>
      <c r="C9" s="723"/>
      <c r="D9" s="744"/>
      <c r="E9" s="744"/>
      <c r="F9" s="744"/>
      <c r="G9" s="744"/>
      <c r="H9" s="744"/>
      <c r="I9" s="744"/>
      <c r="J9" s="744"/>
      <c r="K9" s="744"/>
      <c r="L9" s="744"/>
      <c r="M9" s="744"/>
      <c r="N9" s="744"/>
      <c r="O9" s="744"/>
      <c r="P9" s="196"/>
      <c r="Q9" s="193"/>
      <c r="R9" s="193"/>
      <c r="S9" s="193"/>
      <c r="T9" s="193"/>
      <c r="U9" s="193"/>
      <c r="V9" s="193"/>
      <c r="W9" s="193"/>
      <c r="X9" s="193"/>
      <c r="Y9" s="193"/>
      <c r="Z9" s="193"/>
      <c r="AA9" s="193"/>
      <c r="AB9" s="193"/>
    </row>
    <row r="10" spans="1:28" ht="20.45" customHeight="1">
      <c r="A10" s="186"/>
      <c r="B10" s="727" t="s">
        <v>7</v>
      </c>
      <c r="C10" s="728"/>
      <c r="D10" s="729"/>
      <c r="E10" s="730"/>
      <c r="F10" s="730"/>
      <c r="G10" s="730"/>
      <c r="H10" s="730"/>
      <c r="I10" s="731"/>
      <c r="J10" s="732" t="s">
        <v>96</v>
      </c>
      <c r="K10" s="733"/>
      <c r="L10" s="734"/>
      <c r="M10" s="735"/>
      <c r="N10" s="197" t="s">
        <v>94</v>
      </c>
      <c r="O10" s="93"/>
      <c r="P10" s="198"/>
      <c r="Q10" s="193"/>
      <c r="R10" s="193"/>
      <c r="S10" s="193"/>
      <c r="T10" s="193"/>
      <c r="U10" s="193"/>
      <c r="V10" s="193"/>
      <c r="W10" s="193"/>
      <c r="X10" s="193"/>
      <c r="Y10" s="193"/>
      <c r="Z10" s="193"/>
      <c r="AA10" s="193"/>
      <c r="AB10" s="193"/>
    </row>
    <row r="11" spans="1:28" ht="20.45" customHeight="1">
      <c r="A11" s="186"/>
      <c r="B11" s="736" t="s">
        <v>5</v>
      </c>
      <c r="C11" s="737"/>
      <c r="D11" s="738"/>
      <c r="E11" s="739"/>
      <c r="F11" s="740"/>
      <c r="G11" s="324" t="s">
        <v>9</v>
      </c>
      <c r="H11" s="738"/>
      <c r="I11" s="740"/>
      <c r="J11" s="199"/>
      <c r="K11" s="199"/>
      <c r="L11" s="199"/>
      <c r="M11" s="199"/>
      <c r="N11" s="199"/>
      <c r="O11" s="200"/>
      <c r="P11" s="201"/>
      <c r="Q11" s="193"/>
      <c r="R11" s="193"/>
      <c r="S11" s="193"/>
      <c r="T11" s="193"/>
      <c r="U11" s="193"/>
      <c r="V11" s="193"/>
      <c r="W11" s="193"/>
      <c r="X11" s="193"/>
      <c r="Y11" s="193"/>
      <c r="Z11" s="193"/>
      <c r="AA11" s="193"/>
      <c r="AB11" s="193"/>
    </row>
    <row r="12" spans="1:28" ht="20.45" customHeight="1">
      <c r="A12" s="186"/>
      <c r="B12" s="713" t="s">
        <v>39</v>
      </c>
      <c r="C12" s="714"/>
      <c r="D12" s="71"/>
      <c r="E12" s="716" t="s">
        <v>73</v>
      </c>
      <c r="F12" s="717"/>
      <c r="G12" s="717"/>
      <c r="H12" s="717"/>
      <c r="I12" s="717"/>
      <c r="J12" s="717"/>
      <c r="K12" s="717"/>
      <c r="L12" s="718"/>
      <c r="M12" s="718"/>
      <c r="N12" s="202">
        <v>1</v>
      </c>
      <c r="O12" s="203"/>
      <c r="P12" s="204"/>
      <c r="Q12" s="193"/>
      <c r="R12" s="193"/>
      <c r="S12" s="193"/>
      <c r="T12" s="193"/>
      <c r="U12" s="193"/>
      <c r="V12" s="193"/>
      <c r="W12" s="193"/>
      <c r="X12" s="193"/>
      <c r="Y12" s="193"/>
      <c r="Z12" s="193"/>
      <c r="AA12" s="193"/>
      <c r="AB12" s="193"/>
    </row>
    <row r="13" spans="1:28" ht="20.45" customHeight="1">
      <c r="A13" s="186"/>
      <c r="B13" s="715"/>
      <c r="C13" s="704"/>
      <c r="D13" s="71"/>
      <c r="E13" s="716" t="s">
        <v>74</v>
      </c>
      <c r="F13" s="717"/>
      <c r="G13" s="717"/>
      <c r="H13" s="717"/>
      <c r="I13" s="717"/>
      <c r="J13" s="717"/>
      <c r="K13" s="717"/>
      <c r="L13" s="717"/>
      <c r="M13" s="717"/>
      <c r="N13" s="325"/>
      <c r="O13" s="323"/>
      <c r="P13" s="204"/>
      <c r="Q13" s="205"/>
      <c r="R13" s="193"/>
      <c r="S13" s="193"/>
      <c r="T13" s="193"/>
      <c r="U13" s="193"/>
      <c r="V13" s="193"/>
      <c r="W13" s="193"/>
      <c r="X13" s="193"/>
      <c r="Y13" s="193"/>
      <c r="Z13" s="193"/>
      <c r="AA13" s="193"/>
      <c r="AB13" s="193"/>
    </row>
    <row r="14" spans="1:28" ht="20.45" customHeight="1">
      <c r="A14" s="186"/>
      <c r="B14" s="719" t="s">
        <v>75</v>
      </c>
      <c r="C14" s="720"/>
      <c r="D14" s="71"/>
      <c r="E14" s="721" t="s">
        <v>157</v>
      </c>
      <c r="F14" s="722"/>
      <c r="G14" s="722"/>
      <c r="H14" s="722"/>
      <c r="I14" s="723"/>
      <c r="J14" s="71"/>
      <c r="K14" s="724" t="s">
        <v>159</v>
      </c>
      <c r="L14" s="725"/>
      <c r="M14" s="725"/>
      <c r="N14" s="725"/>
      <c r="O14" s="725"/>
      <c r="P14" s="207"/>
      <c r="Q14" s="205"/>
      <c r="R14" s="193"/>
      <c r="S14" s="193"/>
      <c r="T14" s="193"/>
      <c r="U14" s="193"/>
      <c r="V14" s="193"/>
      <c r="W14" s="193"/>
      <c r="X14" s="193"/>
      <c r="Y14" s="193"/>
      <c r="Z14" s="193"/>
      <c r="AA14" s="193"/>
      <c r="AB14" s="193"/>
    </row>
    <row r="15" spans="1:28" ht="20.45" customHeight="1">
      <c r="A15" s="186"/>
      <c r="B15" s="720"/>
      <c r="C15" s="720"/>
      <c r="D15" s="71"/>
      <c r="E15" s="726" t="s">
        <v>158</v>
      </c>
      <c r="F15" s="726"/>
      <c r="G15" s="726"/>
      <c r="H15" s="726"/>
      <c r="I15" s="726"/>
      <c r="J15" s="206"/>
      <c r="K15" s="722"/>
      <c r="L15" s="722"/>
      <c r="M15" s="722"/>
      <c r="N15" s="722"/>
      <c r="O15" s="723"/>
      <c r="P15" s="196"/>
      <c r="Q15" s="205"/>
      <c r="R15" s="193"/>
      <c r="S15" s="193"/>
      <c r="T15" s="193"/>
      <c r="U15" s="193"/>
      <c r="V15" s="193"/>
      <c r="W15" s="193"/>
      <c r="X15" s="193"/>
      <c r="Y15" s="193"/>
      <c r="Z15" s="193"/>
      <c r="AA15" s="193"/>
      <c r="AB15" s="193"/>
    </row>
    <row r="16" spans="1:28" ht="20.45" customHeight="1">
      <c r="A16" s="186"/>
      <c r="B16" s="208"/>
      <c r="C16" s="208"/>
      <c r="D16" s="201"/>
      <c r="E16" s="201"/>
      <c r="F16" s="201"/>
      <c r="G16" s="201"/>
      <c r="H16" s="201"/>
      <c r="I16" s="201"/>
      <c r="J16" s="201"/>
      <c r="K16" s="201"/>
      <c r="L16" s="201"/>
      <c r="M16" s="201"/>
      <c r="N16" s="201"/>
      <c r="O16" s="201"/>
      <c r="P16" s="201"/>
      <c r="Q16" s="193"/>
      <c r="R16" s="193"/>
      <c r="S16" s="193"/>
      <c r="T16" s="193"/>
      <c r="U16" s="193"/>
      <c r="V16" s="193"/>
      <c r="W16" s="193"/>
      <c r="X16" s="193"/>
      <c r="Y16" s="193"/>
      <c r="Z16" s="193"/>
      <c r="AA16" s="193"/>
      <c r="AB16" s="193"/>
    </row>
    <row r="17" spans="1:28" ht="20.45" customHeight="1" thickBot="1">
      <c r="A17" s="204"/>
      <c r="B17" s="209" t="s">
        <v>79</v>
      </c>
      <c r="C17" s="204"/>
      <c r="D17" s="210" t="s">
        <v>80</v>
      </c>
      <c r="E17" s="211"/>
      <c r="F17" s="211"/>
      <c r="G17" s="211"/>
      <c r="H17" s="211"/>
      <c r="I17" s="211"/>
      <c r="J17" s="211"/>
      <c r="K17" s="201"/>
      <c r="L17" s="201"/>
      <c r="M17" s="201"/>
      <c r="N17" s="212"/>
      <c r="O17" s="201"/>
      <c r="P17" s="201"/>
      <c r="Q17" s="205"/>
      <c r="R17" s="205"/>
      <c r="S17" s="205"/>
      <c r="T17" s="205"/>
      <c r="U17" s="205"/>
      <c r="V17" s="205"/>
      <c r="W17" s="205"/>
      <c r="X17" s="205"/>
      <c r="Y17" s="205"/>
      <c r="Z17" s="205"/>
      <c r="AA17" s="205"/>
      <c r="AB17" s="205"/>
    </row>
    <row r="18" spans="1:28" ht="44.45" customHeight="1" thickBot="1">
      <c r="A18" s="186"/>
      <c r="B18" s="689" t="s">
        <v>81</v>
      </c>
      <c r="C18" s="690"/>
      <c r="D18" s="691" t="s">
        <v>82</v>
      </c>
      <c r="E18" s="691"/>
      <c r="F18" s="691"/>
      <c r="G18" s="691"/>
      <c r="H18" s="691"/>
      <c r="I18" s="691"/>
      <c r="J18" s="691"/>
      <c r="K18" s="691"/>
      <c r="L18" s="691"/>
      <c r="M18" s="691"/>
      <c r="N18" s="691"/>
      <c r="O18" s="692"/>
      <c r="P18" s="213"/>
      <c r="Q18" s="193"/>
      <c r="R18" s="193"/>
      <c r="S18" s="193"/>
      <c r="T18" s="193"/>
      <c r="U18" s="193"/>
      <c r="V18" s="193"/>
      <c r="W18" s="193"/>
      <c r="X18" s="193"/>
      <c r="Y18" s="193"/>
      <c r="Z18" s="193"/>
      <c r="AA18" s="193"/>
      <c r="AB18" s="193"/>
    </row>
    <row r="19" spans="1:28" ht="37.15" customHeight="1" thickBot="1">
      <c r="A19" s="186"/>
      <c r="B19" s="693" t="s">
        <v>102</v>
      </c>
      <c r="C19" s="694"/>
      <c r="D19" s="687" t="s">
        <v>101</v>
      </c>
      <c r="E19" s="687"/>
      <c r="F19" s="687"/>
      <c r="G19" s="688"/>
      <c r="H19" s="214"/>
      <c r="I19" s="699" t="s">
        <v>99</v>
      </c>
      <c r="J19" s="700"/>
      <c r="K19" s="700"/>
      <c r="L19" s="700"/>
      <c r="M19" s="700"/>
      <c r="N19" s="700"/>
      <c r="O19" s="700"/>
      <c r="P19" s="701"/>
      <c r="Q19" s="193"/>
      <c r="R19" s="193"/>
      <c r="S19" s="193"/>
      <c r="T19" s="193"/>
      <c r="U19" s="193"/>
      <c r="V19" s="193"/>
      <c r="W19" s="193"/>
      <c r="X19" s="193"/>
      <c r="Y19" s="193"/>
      <c r="Z19" s="193"/>
      <c r="AA19" s="193"/>
      <c r="AB19" s="193"/>
    </row>
    <row r="20" spans="1:28" ht="37.15" customHeight="1" thickBot="1">
      <c r="A20" s="186"/>
      <c r="B20" s="695"/>
      <c r="C20" s="696"/>
      <c r="D20" s="687"/>
      <c r="E20" s="687"/>
      <c r="F20" s="687"/>
      <c r="G20" s="688"/>
      <c r="H20" s="215"/>
      <c r="I20" s="699" t="s">
        <v>100</v>
      </c>
      <c r="J20" s="700"/>
      <c r="K20" s="700"/>
      <c r="L20" s="700"/>
      <c r="M20" s="700"/>
      <c r="N20" s="700"/>
      <c r="O20" s="700"/>
      <c r="P20" s="700"/>
      <c r="Q20" s="193"/>
      <c r="R20" s="193"/>
      <c r="S20" s="193"/>
      <c r="T20" s="193"/>
      <c r="U20" s="193"/>
      <c r="V20" s="193"/>
      <c r="W20" s="193"/>
      <c r="X20" s="193"/>
      <c r="Y20" s="193"/>
      <c r="Z20" s="193"/>
      <c r="AA20" s="193"/>
      <c r="AB20" s="193"/>
    </row>
    <row r="21" spans="1:28" ht="37.15" customHeight="1" thickBot="1">
      <c r="A21" s="186"/>
      <c r="B21" s="697"/>
      <c r="C21" s="698"/>
      <c r="D21" s="687"/>
      <c r="E21" s="687"/>
      <c r="F21" s="687"/>
      <c r="G21" s="688"/>
      <c r="H21" s="216"/>
      <c r="I21" s="699" t="s">
        <v>98</v>
      </c>
      <c r="J21" s="700"/>
      <c r="K21" s="700"/>
      <c r="L21" s="700"/>
      <c r="M21" s="700"/>
      <c r="N21" s="700"/>
      <c r="O21" s="700"/>
      <c r="P21" s="702"/>
      <c r="Q21" s="193"/>
      <c r="R21" s="193"/>
      <c r="S21" s="193"/>
      <c r="T21" s="193"/>
      <c r="U21" s="193"/>
      <c r="V21" s="193"/>
      <c r="W21" s="193"/>
      <c r="X21" s="193"/>
      <c r="Y21" s="193"/>
      <c r="Z21" s="193"/>
      <c r="AA21" s="193"/>
      <c r="AB21" s="193"/>
    </row>
    <row r="22" spans="1:28" ht="43.15" customHeight="1" thickBot="1">
      <c r="A22" s="186"/>
      <c r="B22" s="703" t="s">
        <v>83</v>
      </c>
      <c r="C22" s="704"/>
      <c r="D22" s="687" t="s">
        <v>84</v>
      </c>
      <c r="E22" s="687"/>
      <c r="F22" s="687"/>
      <c r="G22" s="687"/>
      <c r="H22" s="705"/>
      <c r="I22" s="705"/>
      <c r="J22" s="705"/>
      <c r="K22" s="705"/>
      <c r="L22" s="705"/>
      <c r="M22" s="705"/>
      <c r="N22" s="705"/>
      <c r="O22" s="706"/>
      <c r="P22" s="213"/>
      <c r="Q22" s="193"/>
      <c r="R22" s="193"/>
      <c r="S22" s="193"/>
      <c r="T22" s="193"/>
      <c r="U22" s="193"/>
      <c r="V22" s="193"/>
      <c r="W22" s="193"/>
      <c r="X22" s="193"/>
      <c r="Y22" s="193"/>
      <c r="Z22" s="193"/>
      <c r="AA22" s="193"/>
      <c r="AB22" s="193"/>
    </row>
    <row r="23" spans="1:28" ht="43.15" customHeight="1" thickBot="1">
      <c r="A23" s="186"/>
      <c r="B23" s="707" t="s">
        <v>85</v>
      </c>
      <c r="C23" s="708"/>
      <c r="D23" s="687" t="s">
        <v>86</v>
      </c>
      <c r="E23" s="687"/>
      <c r="F23" s="687"/>
      <c r="G23" s="687"/>
      <c r="H23" s="687"/>
      <c r="I23" s="687"/>
      <c r="J23" s="687"/>
      <c r="K23" s="687"/>
      <c r="L23" s="687"/>
      <c r="M23" s="687"/>
      <c r="N23" s="687"/>
      <c r="O23" s="688"/>
      <c r="P23" s="217"/>
      <c r="Q23" s="193"/>
      <c r="R23" s="193"/>
      <c r="S23" s="193"/>
      <c r="T23" s="193"/>
      <c r="U23" s="193"/>
      <c r="V23" s="193"/>
      <c r="W23" s="193"/>
      <c r="X23" s="193"/>
      <c r="Y23" s="193"/>
      <c r="Z23" s="193"/>
      <c r="AA23" s="193"/>
      <c r="AB23" s="193"/>
    </row>
    <row r="24" spans="1:28" ht="43.15" customHeight="1" thickBot="1">
      <c r="A24" s="186"/>
      <c r="B24" s="709"/>
      <c r="C24" s="710"/>
      <c r="D24" s="687" t="s">
        <v>87</v>
      </c>
      <c r="E24" s="687"/>
      <c r="F24" s="687"/>
      <c r="G24" s="687"/>
      <c r="H24" s="687"/>
      <c r="I24" s="687"/>
      <c r="J24" s="687"/>
      <c r="K24" s="687"/>
      <c r="L24" s="687"/>
      <c r="M24" s="687"/>
      <c r="N24" s="687"/>
      <c r="O24" s="688"/>
      <c r="P24" s="217"/>
      <c r="Q24" s="193"/>
      <c r="R24" s="193"/>
      <c r="S24" s="686"/>
      <c r="T24" s="686"/>
      <c r="U24" s="686"/>
      <c r="V24" s="686"/>
      <c r="W24" s="686"/>
      <c r="X24" s="686"/>
      <c r="Y24" s="686"/>
      <c r="Z24" s="686"/>
      <c r="AA24" s="686"/>
      <c r="AB24" s="686"/>
    </row>
    <row r="25" spans="1:28" ht="43.15" customHeight="1" thickBot="1">
      <c r="A25" s="186"/>
      <c r="B25" s="711"/>
      <c r="C25" s="712"/>
      <c r="D25" s="687" t="s">
        <v>88</v>
      </c>
      <c r="E25" s="687"/>
      <c r="F25" s="687"/>
      <c r="G25" s="687"/>
      <c r="H25" s="687"/>
      <c r="I25" s="687"/>
      <c r="J25" s="687"/>
      <c r="K25" s="687"/>
      <c r="L25" s="687"/>
      <c r="M25" s="687"/>
      <c r="N25" s="687"/>
      <c r="O25" s="688"/>
      <c r="P25" s="217"/>
      <c r="Q25" s="193"/>
      <c r="R25" s="193"/>
      <c r="S25" s="193"/>
      <c r="T25" s="193"/>
      <c r="U25" s="193"/>
      <c r="V25" s="193"/>
      <c r="W25" s="193"/>
      <c r="X25" s="193"/>
      <c r="Y25" s="193"/>
      <c r="Z25" s="193"/>
      <c r="AA25" s="193"/>
      <c r="AB25" s="193"/>
    </row>
    <row r="26" spans="1:28" ht="28.15" customHeight="1">
      <c r="A26" s="186"/>
      <c r="B26" s="218"/>
      <c r="C26" s="218"/>
      <c r="D26" s="201"/>
      <c r="E26" s="201"/>
      <c r="F26" s="201"/>
      <c r="G26" s="201"/>
      <c r="H26" s="201"/>
      <c r="I26" s="201"/>
      <c r="J26" s="201"/>
      <c r="K26" s="201"/>
      <c r="L26" s="201"/>
      <c r="M26" s="201"/>
      <c r="N26" s="201"/>
      <c r="O26" s="201"/>
      <c r="P26" s="201"/>
      <c r="Q26" s="193"/>
      <c r="R26" s="193"/>
      <c r="S26" s="193"/>
      <c r="T26" s="193"/>
      <c r="U26" s="193"/>
      <c r="V26" s="193"/>
      <c r="W26" s="193"/>
      <c r="X26" s="193"/>
      <c r="Y26" s="193"/>
      <c r="Z26" s="193"/>
      <c r="AA26" s="193"/>
      <c r="AB26" s="193"/>
    </row>
    <row r="27" spans="1:28" ht="18.600000000000001" customHeight="1">
      <c r="A27" s="219"/>
      <c r="B27" s="220" t="s">
        <v>89</v>
      </c>
      <c r="C27" s="219"/>
      <c r="D27" s="219"/>
      <c r="E27" s="221"/>
      <c r="F27" s="219"/>
      <c r="G27" s="221"/>
      <c r="H27" s="221"/>
      <c r="I27" s="221"/>
      <c r="J27" s="221"/>
      <c r="K27" s="219"/>
      <c r="L27" s="219"/>
      <c r="M27" s="219"/>
      <c r="N27" s="219"/>
      <c r="O27" s="219"/>
      <c r="P27" s="219"/>
      <c r="Q27" s="219"/>
      <c r="R27" s="219"/>
      <c r="S27" s="219"/>
      <c r="T27" s="219"/>
      <c r="U27" s="219"/>
      <c r="V27" s="219"/>
      <c r="W27" s="219"/>
      <c r="X27" s="219"/>
      <c r="Y27" s="219"/>
      <c r="Z27" s="219"/>
      <c r="AA27" s="219"/>
      <c r="AB27" s="219"/>
    </row>
    <row r="28" spans="1:28" ht="18.600000000000001" customHeight="1">
      <c r="A28" s="219"/>
      <c r="B28" s="221"/>
      <c r="C28" s="222"/>
      <c r="D28" s="221"/>
      <c r="E28" s="221"/>
      <c r="F28" s="221"/>
      <c r="G28" s="221"/>
      <c r="H28" s="221"/>
      <c r="I28" s="221"/>
      <c r="J28" s="221"/>
      <c r="K28" s="219"/>
      <c r="L28" s="219"/>
      <c r="M28" s="219"/>
      <c r="N28" s="219"/>
      <c r="O28" s="219"/>
      <c r="P28" s="219"/>
      <c r="Q28" s="219"/>
      <c r="R28" s="219"/>
      <c r="S28" s="219"/>
      <c r="T28" s="219"/>
      <c r="U28" s="219"/>
      <c r="V28" s="219"/>
      <c r="W28" s="219"/>
      <c r="X28" s="219"/>
      <c r="Y28" s="219"/>
      <c r="Z28" s="219"/>
      <c r="AA28" s="219"/>
      <c r="AB28" s="219"/>
    </row>
    <row r="29" spans="1:28" ht="18.600000000000001" customHeight="1">
      <c r="A29" s="219"/>
      <c r="B29" s="221" t="s">
        <v>90</v>
      </c>
      <c r="C29" s="223"/>
      <c r="D29" s="221"/>
      <c r="E29" s="221"/>
      <c r="F29" s="221"/>
      <c r="G29" s="221"/>
      <c r="H29" s="221"/>
      <c r="I29" s="221"/>
      <c r="J29" s="221"/>
      <c r="K29" s="219"/>
      <c r="L29" s="219"/>
      <c r="M29" s="219"/>
      <c r="N29" s="219"/>
      <c r="O29" s="219"/>
      <c r="P29" s="219"/>
      <c r="Q29" s="219"/>
      <c r="R29" s="219"/>
      <c r="S29" s="219"/>
      <c r="T29" s="219"/>
      <c r="U29" s="219"/>
      <c r="V29" s="219"/>
      <c r="W29" s="219"/>
      <c r="X29" s="219"/>
      <c r="Y29" s="219"/>
      <c r="Z29" s="219"/>
      <c r="AA29" s="219"/>
      <c r="AB29" s="219"/>
    </row>
    <row r="30" spans="1:28" ht="18.600000000000001" customHeight="1">
      <c r="A30" s="219"/>
      <c r="B30" s="224"/>
      <c r="C30" s="221"/>
      <c r="D30" s="221"/>
      <c r="E30" s="221"/>
      <c r="F30" s="221"/>
      <c r="G30" s="221"/>
      <c r="H30" s="221"/>
      <c r="I30" s="221"/>
      <c r="J30" s="221"/>
      <c r="K30" s="219"/>
      <c r="L30" s="219"/>
      <c r="M30" s="219"/>
      <c r="N30" s="219"/>
      <c r="O30" s="219"/>
      <c r="P30" s="219"/>
      <c r="Q30" s="219"/>
      <c r="R30" s="219"/>
      <c r="S30" s="219"/>
      <c r="T30" s="219"/>
      <c r="U30" s="219"/>
      <c r="V30" s="219"/>
      <c r="W30" s="219"/>
      <c r="X30" s="219"/>
      <c r="Y30" s="219"/>
      <c r="Z30" s="219"/>
      <c r="AA30" s="219"/>
      <c r="AB30" s="219"/>
    </row>
    <row r="31" spans="1:28" ht="18.600000000000001" customHeight="1">
      <c r="A31" s="219"/>
      <c r="B31" s="221"/>
      <c r="C31" s="221" t="s">
        <v>91</v>
      </c>
      <c r="D31" s="221"/>
      <c r="E31" s="221"/>
      <c r="F31" s="221"/>
      <c r="G31" s="221"/>
      <c r="H31" s="221"/>
      <c r="I31" s="221"/>
      <c r="J31" s="221"/>
      <c r="K31" s="219"/>
      <c r="L31" s="219"/>
      <c r="M31" s="219"/>
      <c r="N31" s="219"/>
      <c r="O31" s="219"/>
      <c r="P31" s="219"/>
      <c r="Q31" s="219"/>
      <c r="R31" s="219"/>
      <c r="S31" s="219"/>
      <c r="T31" s="219"/>
      <c r="U31" s="219"/>
      <c r="V31" s="219"/>
      <c r="W31" s="219"/>
      <c r="X31" s="219"/>
      <c r="Y31" s="219"/>
      <c r="Z31" s="219"/>
      <c r="AA31" s="219"/>
      <c r="AB31" s="219"/>
    </row>
    <row r="32" spans="1:28" ht="28.9" customHeight="1">
      <c r="A32" s="219"/>
      <c r="B32" s="221"/>
      <c r="C32" s="225" t="s">
        <v>92</v>
      </c>
      <c r="D32" s="225"/>
      <c r="E32" s="225"/>
      <c r="F32" s="225"/>
      <c r="G32" s="225"/>
      <c r="H32" s="225"/>
      <c r="I32" s="225"/>
      <c r="J32" s="225"/>
      <c r="K32" s="219"/>
      <c r="L32" s="219"/>
      <c r="M32" s="219"/>
      <c r="N32" s="219"/>
      <c r="O32" s="219"/>
      <c r="P32" s="219"/>
      <c r="Q32" s="219"/>
      <c r="R32" s="219"/>
      <c r="S32" s="219"/>
      <c r="T32" s="219"/>
      <c r="U32" s="219"/>
      <c r="V32" s="219"/>
      <c r="W32" s="219"/>
      <c r="X32" s="219"/>
      <c r="Y32" s="219"/>
      <c r="Z32" s="219"/>
      <c r="AA32" s="219"/>
      <c r="AB32" s="219"/>
    </row>
    <row r="33" spans="1:28" ht="18.600000000000001" customHeight="1">
      <c r="A33" s="219"/>
      <c r="B33" s="219"/>
      <c r="C33" s="226"/>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row>
    <row r="34" spans="1:28" ht="18.600000000000001" customHeight="1">
      <c r="A34" s="186"/>
      <c r="B34" s="227" t="s">
        <v>93</v>
      </c>
      <c r="C34" s="193"/>
      <c r="D34" s="193"/>
      <c r="E34" s="193"/>
      <c r="F34" s="228"/>
      <c r="G34" s="228"/>
      <c r="H34" s="228"/>
      <c r="I34" s="228"/>
      <c r="J34" s="189"/>
      <c r="K34" s="186"/>
      <c r="L34" s="186"/>
      <c r="M34" s="189"/>
      <c r="N34" s="193"/>
      <c r="O34" s="193"/>
      <c r="P34" s="193"/>
      <c r="Q34" s="193"/>
      <c r="R34" s="193"/>
      <c r="S34" s="193"/>
      <c r="T34" s="193"/>
      <c r="U34" s="193"/>
      <c r="V34" s="193"/>
      <c r="W34" s="193"/>
      <c r="X34" s="193"/>
      <c r="Y34" s="193"/>
      <c r="Z34" s="193"/>
      <c r="AA34" s="193"/>
      <c r="AB34" s="193"/>
    </row>
    <row r="35" spans="1:28">
      <c r="A35" s="186"/>
      <c r="B35" s="193"/>
      <c r="C35" s="193"/>
      <c r="D35" s="193"/>
      <c r="E35" s="193"/>
      <c r="F35" s="228"/>
      <c r="G35" s="228"/>
      <c r="H35" s="228"/>
      <c r="I35" s="228"/>
      <c r="J35" s="189"/>
      <c r="K35" s="186"/>
      <c r="L35" s="186"/>
      <c r="M35" s="189"/>
      <c r="N35" s="193"/>
      <c r="O35" s="193"/>
      <c r="P35" s="193"/>
      <c r="Q35" s="193"/>
      <c r="R35" s="193"/>
      <c r="S35" s="193"/>
      <c r="T35" s="193"/>
      <c r="U35" s="193"/>
      <c r="V35" s="193"/>
      <c r="W35" s="193"/>
      <c r="X35" s="193"/>
      <c r="Y35" s="193"/>
      <c r="Z35" s="193"/>
      <c r="AA35" s="193"/>
      <c r="AB35" s="193"/>
    </row>
  </sheetData>
  <sheetProtection formatCells="0"/>
  <mergeCells count="35">
    <mergeCell ref="A5:P5"/>
    <mergeCell ref="A6:N6"/>
    <mergeCell ref="B8:C8"/>
    <mergeCell ref="D8:O8"/>
    <mergeCell ref="B9:C9"/>
    <mergeCell ref="D9:O9"/>
    <mergeCell ref="B10:C10"/>
    <mergeCell ref="D10:I10"/>
    <mergeCell ref="J10:K10"/>
    <mergeCell ref="L10:M10"/>
    <mergeCell ref="B11:C11"/>
    <mergeCell ref="D11:F11"/>
    <mergeCell ref="H11:I11"/>
    <mergeCell ref="B12:C13"/>
    <mergeCell ref="E12:M12"/>
    <mergeCell ref="E13:M13"/>
    <mergeCell ref="B14:C15"/>
    <mergeCell ref="E14:I14"/>
    <mergeCell ref="K14:O14"/>
    <mergeCell ref="E15:I15"/>
    <mergeCell ref="K15:O15"/>
    <mergeCell ref="S24:AB24"/>
    <mergeCell ref="D25:O25"/>
    <mergeCell ref="B18:C18"/>
    <mergeCell ref="D18:O18"/>
    <mergeCell ref="B19:C21"/>
    <mergeCell ref="D19:G21"/>
    <mergeCell ref="I19:P19"/>
    <mergeCell ref="I20:P20"/>
    <mergeCell ref="I21:P21"/>
    <mergeCell ref="B22:C22"/>
    <mergeCell ref="D22:O22"/>
    <mergeCell ref="B23:C25"/>
    <mergeCell ref="D23:O23"/>
    <mergeCell ref="D24:O24"/>
  </mergeCells>
  <phoneticPr fontId="2"/>
  <dataValidations count="2">
    <dataValidation type="list" allowBlank="1" showInputMessage="1" showErrorMessage="1" sqref="O10">
      <formula1>"①,②,③"</formula1>
    </dataValidation>
    <dataValidation type="list" allowBlank="1" showInputMessage="1" showErrorMessage="1" sqref="D12:D15 J14">
      <formula1>"〇"</formula1>
    </dataValidation>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Group Box 1">
              <controlPr defaultSize="0" autoFill="0" autoPict="0">
                <anchor moveWithCells="1">
                  <from>
                    <xdr:col>2</xdr:col>
                    <xdr:colOff>781050</xdr:colOff>
                    <xdr:row>22</xdr:row>
                    <xdr:rowOff>0</xdr:rowOff>
                  </from>
                  <to>
                    <xdr:col>3</xdr:col>
                    <xdr:colOff>276225</xdr:colOff>
                    <xdr:row>23</xdr:row>
                    <xdr:rowOff>95250</xdr:rowOff>
                  </to>
                </anchor>
              </controlPr>
            </control>
          </mc:Choice>
        </mc:AlternateContent>
        <mc:AlternateContent xmlns:mc="http://schemas.openxmlformats.org/markup-compatibility/2006">
          <mc:Choice Requires="x14">
            <control shapeId="58370" r:id="rId5" name="Group Box 2">
              <controlPr defaultSize="0" autoFill="0" autoPict="0">
                <anchor moveWithCells="1">
                  <from>
                    <xdr:col>2</xdr:col>
                    <xdr:colOff>781050</xdr:colOff>
                    <xdr:row>8</xdr:row>
                    <xdr:rowOff>276225</xdr:rowOff>
                  </from>
                  <to>
                    <xdr:col>3</xdr:col>
                    <xdr:colOff>276225</xdr:colOff>
                    <xdr:row>11</xdr:row>
                    <xdr:rowOff>123825</xdr:rowOff>
                  </to>
                </anchor>
              </controlPr>
            </control>
          </mc:Choice>
        </mc:AlternateContent>
        <mc:AlternateContent xmlns:mc="http://schemas.openxmlformats.org/markup-compatibility/2006">
          <mc:Choice Requires="x14">
            <control shapeId="58371" r:id="rId6" name="Group Box 3">
              <controlPr defaultSize="0" autoFill="0" autoPict="0">
                <anchor moveWithCells="1">
                  <from>
                    <xdr:col>2</xdr:col>
                    <xdr:colOff>781050</xdr:colOff>
                    <xdr:row>21</xdr:row>
                    <xdr:rowOff>0</xdr:rowOff>
                  </from>
                  <to>
                    <xdr:col>3</xdr:col>
                    <xdr:colOff>276225</xdr:colOff>
                    <xdr:row>22</xdr:row>
                    <xdr:rowOff>95250</xdr:rowOff>
                  </to>
                </anchor>
              </controlPr>
            </control>
          </mc:Choice>
        </mc:AlternateContent>
        <mc:AlternateContent xmlns:mc="http://schemas.openxmlformats.org/markup-compatibility/2006">
          <mc:Choice Requires="x14">
            <control shapeId="58372" r:id="rId7" name="Group Box 4">
              <controlPr defaultSize="0" autoFill="0" autoPict="0">
                <anchor moveWithCells="1">
                  <from>
                    <xdr:col>2</xdr:col>
                    <xdr:colOff>781050</xdr:colOff>
                    <xdr:row>12</xdr:row>
                    <xdr:rowOff>0</xdr:rowOff>
                  </from>
                  <to>
                    <xdr:col>3</xdr:col>
                    <xdr:colOff>276225</xdr:colOff>
                    <xdr:row>14</xdr:row>
                    <xdr:rowOff>133350</xdr:rowOff>
                  </to>
                </anchor>
              </controlPr>
            </control>
          </mc:Choice>
        </mc:AlternateContent>
        <mc:AlternateContent xmlns:mc="http://schemas.openxmlformats.org/markup-compatibility/2006">
          <mc:Choice Requires="x14">
            <control shapeId="58373" r:id="rId8" name="Group Box 5">
              <controlPr defaultSize="0" autoFill="0" autoPict="0">
                <anchor moveWithCells="1">
                  <from>
                    <xdr:col>2</xdr:col>
                    <xdr:colOff>781050</xdr:colOff>
                    <xdr:row>22</xdr:row>
                    <xdr:rowOff>0</xdr:rowOff>
                  </from>
                  <to>
                    <xdr:col>3</xdr:col>
                    <xdr:colOff>276225</xdr:colOff>
                    <xdr:row>23</xdr:row>
                    <xdr:rowOff>95250</xdr:rowOff>
                  </to>
                </anchor>
              </controlPr>
            </control>
          </mc:Choice>
        </mc:AlternateContent>
        <mc:AlternateContent xmlns:mc="http://schemas.openxmlformats.org/markup-compatibility/2006">
          <mc:Choice Requires="x14">
            <control shapeId="58374" r:id="rId9" name="Group Box 6">
              <controlPr defaultSize="0" autoFill="0" autoPict="0">
                <anchor moveWithCells="1">
                  <from>
                    <xdr:col>2</xdr:col>
                    <xdr:colOff>781050</xdr:colOff>
                    <xdr:row>8</xdr:row>
                    <xdr:rowOff>276225</xdr:rowOff>
                  </from>
                  <to>
                    <xdr:col>3</xdr:col>
                    <xdr:colOff>276225</xdr:colOff>
                    <xdr:row>11</xdr:row>
                    <xdr:rowOff>123825</xdr:rowOff>
                  </to>
                </anchor>
              </controlPr>
            </control>
          </mc:Choice>
        </mc:AlternateContent>
        <mc:AlternateContent xmlns:mc="http://schemas.openxmlformats.org/markup-compatibility/2006">
          <mc:Choice Requires="x14">
            <control shapeId="58375" r:id="rId10" name="Group Box 7">
              <controlPr defaultSize="0" autoFill="0" autoPict="0">
                <anchor moveWithCells="1">
                  <from>
                    <xdr:col>2</xdr:col>
                    <xdr:colOff>781050</xdr:colOff>
                    <xdr:row>21</xdr:row>
                    <xdr:rowOff>0</xdr:rowOff>
                  </from>
                  <to>
                    <xdr:col>3</xdr:col>
                    <xdr:colOff>276225</xdr:colOff>
                    <xdr:row>22</xdr:row>
                    <xdr:rowOff>95250</xdr:rowOff>
                  </to>
                </anchor>
              </controlPr>
            </control>
          </mc:Choice>
        </mc:AlternateContent>
        <mc:AlternateContent xmlns:mc="http://schemas.openxmlformats.org/markup-compatibility/2006">
          <mc:Choice Requires="x14">
            <control shapeId="58376" r:id="rId11" name="Group Box 8">
              <controlPr defaultSize="0" autoFill="0" autoPict="0">
                <anchor moveWithCells="1">
                  <from>
                    <xdr:col>2</xdr:col>
                    <xdr:colOff>781050</xdr:colOff>
                    <xdr:row>12</xdr:row>
                    <xdr:rowOff>0</xdr:rowOff>
                  </from>
                  <to>
                    <xdr:col>3</xdr:col>
                    <xdr:colOff>276225</xdr:colOff>
                    <xdr:row>14</xdr:row>
                    <xdr:rowOff>133350</xdr:rowOff>
                  </to>
                </anchor>
              </controlPr>
            </control>
          </mc:Choice>
        </mc:AlternateContent>
        <mc:AlternateContent xmlns:mc="http://schemas.openxmlformats.org/markup-compatibility/2006">
          <mc:Choice Requires="x14">
            <control shapeId="58377" r:id="rId12" name="Group Box 9">
              <controlPr defaultSize="0" autoFill="0" autoPict="0">
                <anchor moveWithCells="1">
                  <from>
                    <xdr:col>8</xdr:col>
                    <xdr:colOff>781050</xdr:colOff>
                    <xdr:row>12</xdr:row>
                    <xdr:rowOff>0</xdr:rowOff>
                  </from>
                  <to>
                    <xdr:col>9</xdr:col>
                    <xdr:colOff>276225</xdr:colOff>
                    <xdr:row>14</xdr:row>
                    <xdr:rowOff>133350</xdr:rowOff>
                  </to>
                </anchor>
              </controlPr>
            </control>
          </mc:Choice>
        </mc:AlternateContent>
        <mc:AlternateContent xmlns:mc="http://schemas.openxmlformats.org/markup-compatibility/2006">
          <mc:Choice Requires="x14">
            <control shapeId="58378" r:id="rId13" name="Group Box 10">
              <controlPr defaultSize="0" autoFill="0" autoPict="0">
                <anchor moveWithCells="1">
                  <from>
                    <xdr:col>8</xdr:col>
                    <xdr:colOff>781050</xdr:colOff>
                    <xdr:row>12</xdr:row>
                    <xdr:rowOff>0</xdr:rowOff>
                  </from>
                  <to>
                    <xdr:col>9</xdr:col>
                    <xdr:colOff>276225</xdr:colOff>
                    <xdr:row>14</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66"/>
  <sheetViews>
    <sheetView view="pageBreakPreview" topLeftCell="A22" zoomScaleNormal="100" zoomScaleSheetLayoutView="100" workbookViewId="0">
      <selection activeCell="K17" sqref="K17:S20"/>
    </sheetView>
  </sheetViews>
  <sheetFormatPr defaultRowHeight="13.5"/>
  <cols>
    <col min="1" max="2" width="3.75" style="5" customWidth="1"/>
    <col min="3" max="3" width="11.25" style="5" customWidth="1"/>
    <col min="4" max="4" width="4" style="5" customWidth="1"/>
    <col min="5" max="5" width="5.375" style="5" customWidth="1"/>
    <col min="6" max="6" width="5.125" customWidth="1"/>
    <col min="7" max="7" width="18.875" customWidth="1"/>
    <col min="8" max="8" width="4.625" customWidth="1"/>
    <col min="9" max="9" width="4.75" customWidth="1"/>
    <col min="10" max="10" width="3" customWidth="1"/>
    <col min="11" max="11" width="4.75" customWidth="1"/>
    <col min="12" max="12" width="3" customWidth="1"/>
    <col min="13" max="13" width="4.75" customWidth="1"/>
    <col min="14" max="14" width="4" customWidth="1"/>
    <col min="15" max="15" width="2.5" customWidth="1"/>
    <col min="16" max="16" width="9.875" customWidth="1"/>
    <col min="17" max="17" width="2.875" customWidth="1"/>
    <col min="18" max="19" width="6.5" style="6" customWidth="1"/>
    <col min="20" max="20" width="1.625" customWidth="1"/>
    <col min="21" max="21" width="1.75" customWidth="1"/>
    <col min="22" max="22" width="2.5" customWidth="1"/>
  </cols>
  <sheetData>
    <row r="1" spans="1:25" ht="18" customHeight="1">
      <c r="A1" s="745" t="s">
        <v>107</v>
      </c>
      <c r="B1" s="745"/>
      <c r="C1" s="745"/>
      <c r="D1" s="745"/>
      <c r="E1" s="745"/>
      <c r="F1" s="745"/>
      <c r="G1" s="745"/>
      <c r="H1" s="745"/>
      <c r="I1" s="745"/>
      <c r="J1" s="106"/>
      <c r="K1" s="106"/>
      <c r="L1" s="106"/>
      <c r="M1" s="106"/>
      <c r="N1" s="106"/>
      <c r="O1" s="1"/>
      <c r="P1" s="1"/>
      <c r="Q1" s="1"/>
      <c r="R1" s="512" t="s">
        <v>46</v>
      </c>
      <c r="S1" s="513"/>
      <c r="Y1" t="s">
        <v>4</v>
      </c>
    </row>
    <row r="2" spans="1:25" ht="18" customHeight="1">
      <c r="A2" s="745"/>
      <c r="B2" s="745"/>
      <c r="C2" s="745"/>
      <c r="D2" s="745"/>
      <c r="E2" s="745"/>
      <c r="F2" s="745"/>
      <c r="G2" s="745"/>
      <c r="H2" s="745"/>
      <c r="I2" s="745"/>
      <c r="J2" s="105"/>
      <c r="K2" s="105"/>
      <c r="L2" s="105"/>
      <c r="M2" s="105"/>
      <c r="N2" s="105"/>
      <c r="O2" s="1"/>
      <c r="P2" s="1"/>
      <c r="Q2" s="1"/>
    </row>
    <row r="3" spans="1:25" ht="10.5" customHeight="1">
      <c r="F3" s="1"/>
      <c r="G3" s="1"/>
      <c r="H3" s="1"/>
      <c r="I3" s="1"/>
      <c r="J3" s="1"/>
      <c r="K3" s="1"/>
      <c r="L3" s="1"/>
      <c r="M3" s="1"/>
      <c r="N3" s="1"/>
      <c r="O3" s="1"/>
      <c r="P3" s="1"/>
      <c r="Q3" s="1"/>
      <c r="R3" s="100"/>
      <c r="S3" s="101"/>
    </row>
    <row r="4" spans="1:25" ht="18" customHeight="1">
      <c r="A4" s="3" t="s">
        <v>3</v>
      </c>
      <c r="B4" s="3"/>
      <c r="C4" s="3"/>
      <c r="D4" s="7"/>
      <c r="E4" s="3"/>
      <c r="F4" s="2"/>
      <c r="G4" s="17"/>
      <c r="H4" s="17"/>
      <c r="I4" s="17"/>
      <c r="J4" s="17"/>
      <c r="K4" s="17"/>
      <c r="L4" s="17"/>
      <c r="M4" s="17"/>
      <c r="N4" s="17"/>
      <c r="O4" s="18"/>
      <c r="P4" s="746" t="s">
        <v>127</v>
      </c>
      <c r="Q4" s="746"/>
      <c r="R4" s="746"/>
      <c r="S4" s="746"/>
    </row>
    <row r="5" spans="1:25" ht="18" customHeight="1">
      <c r="A5" s="2"/>
      <c r="B5" s="2"/>
      <c r="C5" s="2"/>
      <c r="D5" s="2"/>
      <c r="E5" s="2"/>
      <c r="F5" s="2"/>
      <c r="G5" s="39"/>
      <c r="H5" s="47" t="s">
        <v>2</v>
      </c>
      <c r="I5" s="39"/>
      <c r="J5" s="515" t="s">
        <v>53</v>
      </c>
      <c r="K5" s="515"/>
      <c r="L5" s="515"/>
      <c r="M5" s="747" t="s">
        <v>115</v>
      </c>
      <c r="N5" s="747"/>
      <c r="O5" s="747"/>
      <c r="P5" s="747"/>
      <c r="Q5" s="747"/>
      <c r="R5" s="747"/>
      <c r="S5" s="747"/>
    </row>
    <row r="6" spans="1:25" ht="18" customHeight="1">
      <c r="A6" s="2"/>
      <c r="B6" s="2"/>
      <c r="C6" s="2"/>
      <c r="D6" s="2"/>
      <c r="E6" s="2"/>
      <c r="F6" s="2"/>
      <c r="G6" s="19"/>
      <c r="H6" s="48"/>
      <c r="I6" s="19"/>
      <c r="J6" s="517" t="s">
        <v>54</v>
      </c>
      <c r="K6" s="517"/>
      <c r="L6" s="517"/>
      <c r="M6" s="748" t="s">
        <v>116</v>
      </c>
      <c r="N6" s="748"/>
      <c r="O6" s="748"/>
      <c r="P6" s="748"/>
      <c r="Q6" s="748"/>
      <c r="R6" s="748"/>
      <c r="S6" s="748"/>
    </row>
    <row r="7" spans="1:25" ht="18" customHeight="1">
      <c r="A7" s="2"/>
      <c r="B7" s="2"/>
      <c r="C7" s="2"/>
      <c r="D7" s="2"/>
      <c r="E7" s="2"/>
      <c r="F7" s="2"/>
      <c r="G7" s="19"/>
      <c r="H7" s="48"/>
      <c r="I7" s="19"/>
      <c r="J7" s="494" t="s">
        <v>55</v>
      </c>
      <c r="K7" s="494"/>
      <c r="L7" s="494"/>
      <c r="M7" s="748" t="s">
        <v>117</v>
      </c>
      <c r="N7" s="748"/>
      <c r="O7" s="748"/>
      <c r="P7" s="748"/>
      <c r="Q7" s="748"/>
      <c r="R7" s="748"/>
      <c r="S7" s="748"/>
    </row>
    <row r="8" spans="1:25" ht="18" customHeight="1">
      <c r="A8" s="496" t="s">
        <v>50</v>
      </c>
      <c r="B8" s="496"/>
      <c r="C8" s="496"/>
      <c r="D8" s="496"/>
      <c r="E8" s="496"/>
      <c r="F8" s="496"/>
      <c r="G8" s="496"/>
      <c r="H8" s="496"/>
      <c r="I8" s="496"/>
      <c r="J8" s="496"/>
      <c r="K8" s="496"/>
      <c r="L8" s="496"/>
      <c r="M8" s="496"/>
      <c r="N8" s="496"/>
      <c r="O8" s="496"/>
      <c r="P8" s="496"/>
      <c r="Q8" s="496"/>
      <c r="R8" s="496"/>
      <c r="S8" s="496"/>
    </row>
    <row r="9" spans="1:25" ht="39.75" customHeight="1">
      <c r="A9" s="4"/>
      <c r="B9" s="4"/>
      <c r="C9" s="110" t="s">
        <v>129</v>
      </c>
      <c r="D9" s="497">
        <v>8</v>
      </c>
      <c r="E9" s="498"/>
      <c r="F9" s="9" t="s">
        <v>20</v>
      </c>
      <c r="G9" s="9"/>
      <c r="H9" s="9"/>
      <c r="I9" s="9"/>
      <c r="J9" s="9"/>
      <c r="K9" s="9"/>
      <c r="L9" s="9"/>
      <c r="M9" s="9"/>
      <c r="N9" s="9"/>
      <c r="O9" s="9"/>
      <c r="P9" s="9"/>
      <c r="Q9" s="9"/>
      <c r="R9" s="9"/>
      <c r="S9" s="9"/>
    </row>
    <row r="10" spans="1:25" ht="26.25" customHeight="1">
      <c r="A10" s="499" t="s">
        <v>0</v>
      </c>
      <c r="B10" s="499"/>
      <c r="C10" s="499"/>
      <c r="D10" s="499"/>
      <c r="E10" s="499"/>
      <c r="F10" s="500"/>
      <c r="G10" s="500"/>
      <c r="H10" s="500"/>
      <c r="I10" s="500"/>
      <c r="J10" s="500"/>
      <c r="K10" s="500"/>
      <c r="L10" s="500"/>
      <c r="M10" s="500"/>
      <c r="N10" s="500"/>
      <c r="O10" s="500"/>
      <c r="P10" s="500"/>
      <c r="Q10" s="500"/>
      <c r="R10" s="500"/>
      <c r="S10" s="500"/>
    </row>
    <row r="11" spans="1:25" ht="13.5" customHeight="1">
      <c r="C11" s="501" t="s">
        <v>56</v>
      </c>
      <c r="D11" s="502"/>
      <c r="E11" s="502"/>
      <c r="F11" s="503"/>
      <c r="G11" s="507" t="s">
        <v>128</v>
      </c>
      <c r="H11" s="508"/>
      <c r="I11" s="42"/>
      <c r="J11" s="41"/>
      <c r="K11" s="41"/>
      <c r="L11" s="41"/>
      <c r="M11" s="41"/>
      <c r="N11" s="40"/>
      <c r="O11" s="40"/>
      <c r="P11" s="37"/>
      <c r="Q11" s="37"/>
      <c r="R11" s="33"/>
      <c r="S11" s="11"/>
      <c r="U11" s="8"/>
      <c r="V11" s="8"/>
      <c r="W11" s="8"/>
      <c r="X11" s="8"/>
      <c r="Y11" s="8"/>
    </row>
    <row r="12" spans="1:25" ht="33.75" customHeight="1">
      <c r="C12" s="504"/>
      <c r="D12" s="505"/>
      <c r="E12" s="505"/>
      <c r="F12" s="506"/>
      <c r="G12" s="509"/>
      <c r="H12" s="510"/>
      <c r="I12" s="42"/>
      <c r="J12" s="41"/>
      <c r="K12" s="41"/>
      <c r="L12" s="41"/>
      <c r="M12" s="41"/>
      <c r="N12" s="40"/>
      <c r="O12" s="40"/>
      <c r="P12" s="37"/>
      <c r="Q12" s="37"/>
      <c r="R12" s="11"/>
      <c r="S12" s="11"/>
      <c r="U12" s="8"/>
      <c r="V12" s="8"/>
      <c r="W12" s="8"/>
      <c r="X12" s="8"/>
      <c r="Y12" s="8"/>
    </row>
    <row r="13" spans="1:25" ht="35.25" customHeight="1">
      <c r="C13" s="749">
        <v>1</v>
      </c>
      <c r="D13" s="750"/>
      <c r="E13" s="751"/>
      <c r="F13" s="13" t="s">
        <v>14</v>
      </c>
      <c r="G13" s="125">
        <f>COUNTA(G17:G66)</f>
        <v>4</v>
      </c>
      <c r="H13" s="14" t="s">
        <v>14</v>
      </c>
      <c r="I13" s="36"/>
      <c r="J13" s="36"/>
      <c r="K13" s="36"/>
      <c r="L13" s="36"/>
      <c r="M13" s="36"/>
      <c r="N13" s="36"/>
      <c r="O13" s="35"/>
      <c r="P13" s="38"/>
      <c r="Q13" s="35"/>
      <c r="R13" s="35"/>
      <c r="S13" s="35"/>
      <c r="T13" s="12"/>
      <c r="U13" s="8"/>
      <c r="V13" s="8"/>
      <c r="W13" s="8"/>
      <c r="X13" s="8"/>
      <c r="Y13" s="8"/>
    </row>
    <row r="15" spans="1:25" s="46" customFormat="1" ht="18.600000000000001" customHeight="1">
      <c r="A15" s="44"/>
      <c r="B15" s="521" t="s">
        <v>130</v>
      </c>
      <c r="C15" s="521"/>
      <c r="D15" s="521"/>
      <c r="E15" s="521"/>
      <c r="F15" s="521"/>
      <c r="G15" s="521"/>
      <c r="H15" s="521"/>
      <c r="I15" s="521"/>
      <c r="J15" s="521"/>
      <c r="K15" s="521"/>
      <c r="L15" s="521"/>
      <c r="M15" s="521"/>
      <c r="N15" s="521"/>
      <c r="O15" s="521"/>
      <c r="P15" s="521"/>
      <c r="Q15" s="521"/>
      <c r="R15" s="521"/>
      <c r="S15" s="45"/>
    </row>
    <row r="16" spans="1:25" ht="47.45" customHeight="1">
      <c r="B16" s="109" t="s">
        <v>60</v>
      </c>
      <c r="C16" s="114" t="s">
        <v>61</v>
      </c>
      <c r="D16" s="114" t="s">
        <v>44</v>
      </c>
      <c r="E16" s="488" t="s">
        <v>52</v>
      </c>
      <c r="F16" s="489"/>
      <c r="G16" s="108" t="s">
        <v>7</v>
      </c>
      <c r="H16" s="490" t="s">
        <v>51</v>
      </c>
      <c r="I16" s="491"/>
      <c r="J16" s="491"/>
      <c r="K16" s="491"/>
      <c r="L16" s="491"/>
      <c r="M16" s="491"/>
      <c r="N16" s="492"/>
      <c r="O16" s="493" t="s">
        <v>103</v>
      </c>
      <c r="P16" s="493"/>
      <c r="Q16" s="493"/>
      <c r="R16" s="493"/>
      <c r="S16" s="493"/>
    </row>
    <row r="17" spans="1:19" ht="27" customHeight="1">
      <c r="A17" s="32"/>
      <c r="B17" s="10">
        <v>1</v>
      </c>
      <c r="C17" s="129">
        <v>1</v>
      </c>
      <c r="D17" s="15" t="s">
        <v>44</v>
      </c>
      <c r="E17" s="752" t="s">
        <v>110</v>
      </c>
      <c r="F17" s="753"/>
      <c r="G17" s="118" t="s">
        <v>109</v>
      </c>
      <c r="H17" s="102" t="s">
        <v>58</v>
      </c>
      <c r="I17" s="128">
        <v>2</v>
      </c>
      <c r="J17" s="103" t="s">
        <v>57</v>
      </c>
      <c r="K17" s="128">
        <v>6</v>
      </c>
      <c r="L17" s="103" t="s">
        <v>13</v>
      </c>
      <c r="M17" s="128">
        <v>10</v>
      </c>
      <c r="N17" s="104" t="s">
        <v>59</v>
      </c>
      <c r="O17" s="754">
        <v>1980000</v>
      </c>
      <c r="P17" s="754"/>
      <c r="Q17" s="754"/>
      <c r="R17" s="754"/>
      <c r="S17" s="754"/>
    </row>
    <row r="18" spans="1:19" ht="27" customHeight="1">
      <c r="A18" s="32"/>
      <c r="B18" s="10">
        <v>2</v>
      </c>
      <c r="C18" s="129">
        <v>2</v>
      </c>
      <c r="D18" s="15" t="s">
        <v>44</v>
      </c>
      <c r="E18" s="755" t="s">
        <v>110</v>
      </c>
      <c r="F18" s="755"/>
      <c r="G18" s="118" t="s">
        <v>112</v>
      </c>
      <c r="H18" s="102" t="s">
        <v>58</v>
      </c>
      <c r="I18" s="128">
        <v>2</v>
      </c>
      <c r="J18" s="103" t="s">
        <v>57</v>
      </c>
      <c r="K18" s="128">
        <v>6</v>
      </c>
      <c r="L18" s="103" t="s">
        <v>13</v>
      </c>
      <c r="M18" s="128">
        <v>25</v>
      </c>
      <c r="N18" s="104" t="s">
        <v>59</v>
      </c>
      <c r="O18" s="754">
        <v>1631000</v>
      </c>
      <c r="P18" s="754"/>
      <c r="Q18" s="754"/>
      <c r="R18" s="754"/>
      <c r="S18" s="754"/>
    </row>
    <row r="19" spans="1:19" ht="27" customHeight="1">
      <c r="A19" s="32"/>
      <c r="B19" s="10">
        <v>3</v>
      </c>
      <c r="C19" s="129">
        <v>3</v>
      </c>
      <c r="D19" s="15" t="s">
        <v>44</v>
      </c>
      <c r="E19" s="755" t="s">
        <v>110</v>
      </c>
      <c r="F19" s="755"/>
      <c r="G19" s="118" t="s">
        <v>113</v>
      </c>
      <c r="H19" s="102" t="s">
        <v>58</v>
      </c>
      <c r="I19" s="128">
        <v>2</v>
      </c>
      <c r="J19" s="103" t="s">
        <v>57</v>
      </c>
      <c r="K19" s="128">
        <v>7</v>
      </c>
      <c r="L19" s="103" t="s">
        <v>13</v>
      </c>
      <c r="M19" s="128">
        <v>15</v>
      </c>
      <c r="N19" s="104" t="s">
        <v>59</v>
      </c>
      <c r="O19" s="754">
        <v>1182000</v>
      </c>
      <c r="P19" s="754"/>
      <c r="Q19" s="754"/>
      <c r="R19" s="754"/>
      <c r="S19" s="754"/>
    </row>
    <row r="20" spans="1:19" ht="27" customHeight="1">
      <c r="A20" s="32"/>
      <c r="B20" s="10">
        <v>4</v>
      </c>
      <c r="C20" s="129">
        <v>3</v>
      </c>
      <c r="D20" s="15" t="s">
        <v>44</v>
      </c>
      <c r="E20" s="755" t="s">
        <v>108</v>
      </c>
      <c r="F20" s="755"/>
      <c r="G20" s="118" t="s">
        <v>114</v>
      </c>
      <c r="H20" s="102" t="s">
        <v>58</v>
      </c>
      <c r="I20" s="128">
        <v>2</v>
      </c>
      <c r="J20" s="103" t="s">
        <v>57</v>
      </c>
      <c r="K20" s="128">
        <v>8</v>
      </c>
      <c r="L20" s="103" t="s">
        <v>13</v>
      </c>
      <c r="M20" s="128">
        <v>1</v>
      </c>
      <c r="N20" s="104" t="s">
        <v>59</v>
      </c>
      <c r="O20" s="754">
        <v>1980000</v>
      </c>
      <c r="P20" s="754"/>
      <c r="Q20" s="754"/>
      <c r="R20" s="754"/>
      <c r="S20" s="754"/>
    </row>
    <row r="21" spans="1:19" ht="27" customHeight="1">
      <c r="A21" s="32"/>
      <c r="B21" s="10">
        <v>5</v>
      </c>
      <c r="C21" s="49"/>
      <c r="D21" s="15" t="s">
        <v>44</v>
      </c>
      <c r="E21" s="486"/>
      <c r="F21" s="486"/>
      <c r="G21" s="113"/>
      <c r="H21" s="102" t="s">
        <v>58</v>
      </c>
      <c r="I21" s="43"/>
      <c r="J21" s="103" t="s">
        <v>57</v>
      </c>
      <c r="K21" s="43"/>
      <c r="L21" s="103" t="s">
        <v>13</v>
      </c>
      <c r="M21" s="43"/>
      <c r="N21" s="104" t="s">
        <v>59</v>
      </c>
      <c r="O21" s="487"/>
      <c r="P21" s="487"/>
      <c r="Q21" s="487"/>
      <c r="R21" s="487"/>
      <c r="S21" s="487"/>
    </row>
    <row r="22" spans="1:19" ht="27" customHeight="1">
      <c r="A22" s="32"/>
      <c r="B22" s="10">
        <v>6</v>
      </c>
      <c r="C22" s="49"/>
      <c r="D22" s="15" t="s">
        <v>44</v>
      </c>
      <c r="E22" s="486"/>
      <c r="F22" s="486"/>
      <c r="G22" s="113"/>
      <c r="H22" s="102" t="s">
        <v>58</v>
      </c>
      <c r="I22" s="43"/>
      <c r="J22" s="103" t="s">
        <v>57</v>
      </c>
      <c r="K22" s="43"/>
      <c r="L22" s="103" t="s">
        <v>13</v>
      </c>
      <c r="M22" s="43"/>
      <c r="N22" s="104" t="s">
        <v>59</v>
      </c>
      <c r="O22" s="487"/>
      <c r="P22" s="487"/>
      <c r="Q22" s="487"/>
      <c r="R22" s="487"/>
      <c r="S22" s="487"/>
    </row>
    <row r="23" spans="1:19" ht="27" customHeight="1">
      <c r="A23" s="32"/>
      <c r="B23" s="10">
        <v>7</v>
      </c>
      <c r="C23" s="49"/>
      <c r="D23" s="15" t="s">
        <v>44</v>
      </c>
      <c r="E23" s="486"/>
      <c r="F23" s="486"/>
      <c r="G23" s="113"/>
      <c r="H23" s="102" t="s">
        <v>58</v>
      </c>
      <c r="I23" s="43"/>
      <c r="J23" s="103" t="s">
        <v>57</v>
      </c>
      <c r="K23" s="43"/>
      <c r="L23" s="103" t="s">
        <v>13</v>
      </c>
      <c r="M23" s="43"/>
      <c r="N23" s="104" t="s">
        <v>59</v>
      </c>
      <c r="O23" s="487"/>
      <c r="P23" s="487"/>
      <c r="Q23" s="487"/>
      <c r="R23" s="487"/>
      <c r="S23" s="487"/>
    </row>
    <row r="24" spans="1:19" ht="27" customHeight="1">
      <c r="A24" s="32"/>
      <c r="B24" s="10">
        <v>8</v>
      </c>
      <c r="C24" s="49"/>
      <c r="D24" s="15" t="s">
        <v>44</v>
      </c>
      <c r="E24" s="486"/>
      <c r="F24" s="486"/>
      <c r="G24" s="113"/>
      <c r="H24" s="102" t="s">
        <v>58</v>
      </c>
      <c r="I24" s="43"/>
      <c r="J24" s="103" t="s">
        <v>57</v>
      </c>
      <c r="K24" s="43"/>
      <c r="L24" s="103" t="s">
        <v>13</v>
      </c>
      <c r="M24" s="43"/>
      <c r="N24" s="104" t="s">
        <v>59</v>
      </c>
      <c r="O24" s="487"/>
      <c r="P24" s="487"/>
      <c r="Q24" s="487"/>
      <c r="R24" s="487"/>
      <c r="S24" s="487"/>
    </row>
    <row r="25" spans="1:19" ht="27" customHeight="1">
      <c r="A25" s="32"/>
      <c r="B25" s="10">
        <v>9</v>
      </c>
      <c r="C25" s="49"/>
      <c r="D25" s="15" t="s">
        <v>44</v>
      </c>
      <c r="E25" s="486"/>
      <c r="F25" s="486"/>
      <c r="G25" s="113"/>
      <c r="H25" s="102" t="s">
        <v>58</v>
      </c>
      <c r="I25" s="43"/>
      <c r="J25" s="103" t="s">
        <v>57</v>
      </c>
      <c r="K25" s="43"/>
      <c r="L25" s="103" t="s">
        <v>13</v>
      </c>
      <c r="M25" s="43"/>
      <c r="N25" s="104" t="s">
        <v>59</v>
      </c>
      <c r="O25" s="487"/>
      <c r="P25" s="487"/>
      <c r="Q25" s="487"/>
      <c r="R25" s="487"/>
      <c r="S25" s="487"/>
    </row>
    <row r="26" spans="1:19" ht="27" customHeight="1">
      <c r="A26" s="32"/>
      <c r="B26" s="10">
        <v>10</v>
      </c>
      <c r="C26" s="49"/>
      <c r="D26" s="15" t="s">
        <v>44</v>
      </c>
      <c r="E26" s="486"/>
      <c r="F26" s="486"/>
      <c r="G26" s="113"/>
      <c r="H26" s="102" t="s">
        <v>58</v>
      </c>
      <c r="I26" s="43"/>
      <c r="J26" s="103" t="s">
        <v>57</v>
      </c>
      <c r="K26" s="43"/>
      <c r="L26" s="103" t="s">
        <v>13</v>
      </c>
      <c r="M26" s="43"/>
      <c r="N26" s="104" t="s">
        <v>59</v>
      </c>
      <c r="O26" s="487"/>
      <c r="P26" s="487"/>
      <c r="Q26" s="487"/>
      <c r="R26" s="487"/>
      <c r="S26" s="487"/>
    </row>
    <row r="27" spans="1:19" s="46" customFormat="1" ht="27" customHeight="1">
      <c r="A27" s="44"/>
      <c r="B27" s="10">
        <v>11</v>
      </c>
      <c r="C27" s="49"/>
      <c r="D27" s="15" t="s">
        <v>44</v>
      </c>
      <c r="E27" s="486"/>
      <c r="F27" s="486"/>
      <c r="G27" s="113"/>
      <c r="H27" s="102" t="s">
        <v>58</v>
      </c>
      <c r="I27" s="43"/>
      <c r="J27" s="103" t="s">
        <v>57</v>
      </c>
      <c r="K27" s="43"/>
      <c r="L27" s="103" t="s">
        <v>13</v>
      </c>
      <c r="M27" s="43"/>
      <c r="N27" s="104" t="s">
        <v>59</v>
      </c>
      <c r="O27" s="487"/>
      <c r="P27" s="487"/>
      <c r="Q27" s="487"/>
      <c r="R27" s="487"/>
      <c r="S27" s="487"/>
    </row>
    <row r="28" spans="1:19" s="46" customFormat="1" ht="27" customHeight="1">
      <c r="A28" s="44"/>
      <c r="B28" s="10">
        <v>12</v>
      </c>
      <c r="C28" s="49"/>
      <c r="D28" s="15" t="s">
        <v>44</v>
      </c>
      <c r="E28" s="486"/>
      <c r="F28" s="486"/>
      <c r="G28" s="113"/>
      <c r="H28" s="102" t="s">
        <v>58</v>
      </c>
      <c r="I28" s="43"/>
      <c r="J28" s="103" t="s">
        <v>57</v>
      </c>
      <c r="K28" s="43"/>
      <c r="L28" s="103" t="s">
        <v>13</v>
      </c>
      <c r="M28" s="43"/>
      <c r="N28" s="104" t="s">
        <v>59</v>
      </c>
      <c r="O28" s="487"/>
      <c r="P28" s="487"/>
      <c r="Q28" s="487"/>
      <c r="R28" s="487"/>
      <c r="S28" s="487"/>
    </row>
    <row r="29" spans="1:19" ht="27" customHeight="1">
      <c r="B29" s="10">
        <v>13</v>
      </c>
      <c r="C29" s="49"/>
      <c r="D29" s="15" t="s">
        <v>44</v>
      </c>
      <c r="E29" s="486"/>
      <c r="F29" s="486"/>
      <c r="G29" s="113"/>
      <c r="H29" s="102" t="s">
        <v>58</v>
      </c>
      <c r="I29" s="43"/>
      <c r="J29" s="103" t="s">
        <v>57</v>
      </c>
      <c r="K29" s="43"/>
      <c r="L29" s="103" t="s">
        <v>13</v>
      </c>
      <c r="M29" s="43"/>
      <c r="N29" s="104" t="s">
        <v>59</v>
      </c>
      <c r="O29" s="487"/>
      <c r="P29" s="487"/>
      <c r="Q29" s="487"/>
      <c r="R29" s="487"/>
      <c r="S29" s="487"/>
    </row>
    <row r="30" spans="1:19" ht="27" customHeight="1">
      <c r="B30" s="10">
        <v>14</v>
      </c>
      <c r="C30" s="49"/>
      <c r="D30" s="15" t="s">
        <v>44</v>
      </c>
      <c r="E30" s="486"/>
      <c r="F30" s="486"/>
      <c r="G30" s="113"/>
      <c r="H30" s="102" t="s">
        <v>58</v>
      </c>
      <c r="I30" s="43"/>
      <c r="J30" s="103" t="s">
        <v>57</v>
      </c>
      <c r="K30" s="43"/>
      <c r="L30" s="103" t="s">
        <v>13</v>
      </c>
      <c r="M30" s="43"/>
      <c r="N30" s="104" t="s">
        <v>59</v>
      </c>
      <c r="O30" s="487"/>
      <c r="P30" s="487"/>
      <c r="Q30" s="487"/>
      <c r="R30" s="487"/>
      <c r="S30" s="487"/>
    </row>
    <row r="31" spans="1:19" ht="27" customHeight="1">
      <c r="B31" s="10">
        <v>15</v>
      </c>
      <c r="C31" s="49"/>
      <c r="D31" s="15" t="s">
        <v>44</v>
      </c>
      <c r="E31" s="481"/>
      <c r="F31" s="482"/>
      <c r="G31" s="113"/>
      <c r="H31" s="102" t="s">
        <v>58</v>
      </c>
      <c r="I31" s="43"/>
      <c r="J31" s="103" t="s">
        <v>57</v>
      </c>
      <c r="K31" s="43"/>
      <c r="L31" s="103" t="s">
        <v>13</v>
      </c>
      <c r="M31" s="43"/>
      <c r="N31" s="104" t="s">
        <v>59</v>
      </c>
      <c r="O31" s="483"/>
      <c r="P31" s="484"/>
      <c r="Q31" s="484"/>
      <c r="R31" s="484"/>
      <c r="S31" s="485"/>
    </row>
    <row r="32" spans="1:19" ht="27" customHeight="1">
      <c r="B32" s="10">
        <v>16</v>
      </c>
      <c r="C32" s="49"/>
      <c r="D32" s="15" t="s">
        <v>44</v>
      </c>
      <c r="E32" s="481"/>
      <c r="F32" s="482"/>
      <c r="G32" s="113"/>
      <c r="H32" s="102" t="s">
        <v>58</v>
      </c>
      <c r="I32" s="43"/>
      <c r="J32" s="103" t="s">
        <v>57</v>
      </c>
      <c r="K32" s="43"/>
      <c r="L32" s="103" t="s">
        <v>13</v>
      </c>
      <c r="M32" s="43"/>
      <c r="N32" s="104" t="s">
        <v>59</v>
      </c>
      <c r="O32" s="483"/>
      <c r="P32" s="484"/>
      <c r="Q32" s="484"/>
      <c r="R32" s="484"/>
      <c r="S32" s="485"/>
    </row>
    <row r="33" spans="2:19" customFormat="1" ht="27" customHeight="1">
      <c r="B33" s="10">
        <v>17</v>
      </c>
      <c r="C33" s="49"/>
      <c r="D33" s="15" t="s">
        <v>44</v>
      </c>
      <c r="E33" s="481"/>
      <c r="F33" s="482"/>
      <c r="G33" s="113"/>
      <c r="H33" s="102" t="s">
        <v>58</v>
      </c>
      <c r="I33" s="43"/>
      <c r="J33" s="103" t="s">
        <v>57</v>
      </c>
      <c r="K33" s="43"/>
      <c r="L33" s="103" t="s">
        <v>13</v>
      </c>
      <c r="M33" s="43"/>
      <c r="N33" s="104" t="s">
        <v>59</v>
      </c>
      <c r="O33" s="483"/>
      <c r="P33" s="484"/>
      <c r="Q33" s="484"/>
      <c r="R33" s="484"/>
      <c r="S33" s="485"/>
    </row>
    <row r="34" spans="2:19" customFormat="1" ht="27" customHeight="1">
      <c r="B34" s="10">
        <v>18</v>
      </c>
      <c r="C34" s="49"/>
      <c r="D34" s="15" t="s">
        <v>44</v>
      </c>
      <c r="E34" s="481"/>
      <c r="F34" s="482"/>
      <c r="G34" s="113"/>
      <c r="H34" s="102" t="s">
        <v>58</v>
      </c>
      <c r="I34" s="43"/>
      <c r="J34" s="103" t="s">
        <v>57</v>
      </c>
      <c r="K34" s="43"/>
      <c r="L34" s="103" t="s">
        <v>13</v>
      </c>
      <c r="M34" s="43"/>
      <c r="N34" s="104" t="s">
        <v>59</v>
      </c>
      <c r="O34" s="483"/>
      <c r="P34" s="484"/>
      <c r="Q34" s="484"/>
      <c r="R34" s="484"/>
      <c r="S34" s="485"/>
    </row>
    <row r="35" spans="2:19" customFormat="1" ht="27" customHeight="1">
      <c r="B35" s="10">
        <v>19</v>
      </c>
      <c r="C35" s="49"/>
      <c r="D35" s="15" t="s">
        <v>44</v>
      </c>
      <c r="E35" s="481"/>
      <c r="F35" s="482"/>
      <c r="G35" s="113"/>
      <c r="H35" s="102" t="s">
        <v>58</v>
      </c>
      <c r="I35" s="43"/>
      <c r="J35" s="103" t="s">
        <v>57</v>
      </c>
      <c r="K35" s="43"/>
      <c r="L35" s="103" t="s">
        <v>13</v>
      </c>
      <c r="M35" s="43"/>
      <c r="N35" s="104" t="s">
        <v>59</v>
      </c>
      <c r="O35" s="483"/>
      <c r="P35" s="484"/>
      <c r="Q35" s="484"/>
      <c r="R35" s="484"/>
      <c r="S35" s="485"/>
    </row>
    <row r="36" spans="2:19" customFormat="1" ht="27" customHeight="1">
      <c r="B36" s="10">
        <v>20</v>
      </c>
      <c r="C36" s="49"/>
      <c r="D36" s="15" t="s">
        <v>44</v>
      </c>
      <c r="E36" s="481"/>
      <c r="F36" s="482"/>
      <c r="G36" s="113"/>
      <c r="H36" s="102" t="s">
        <v>58</v>
      </c>
      <c r="I36" s="43"/>
      <c r="J36" s="103" t="s">
        <v>57</v>
      </c>
      <c r="K36" s="43"/>
      <c r="L36" s="103" t="s">
        <v>13</v>
      </c>
      <c r="M36" s="43"/>
      <c r="N36" s="104" t="s">
        <v>59</v>
      </c>
      <c r="O36" s="483"/>
      <c r="P36" s="484"/>
      <c r="Q36" s="484"/>
      <c r="R36" s="484"/>
      <c r="S36" s="485"/>
    </row>
    <row r="37" spans="2:19" customFormat="1" ht="27" customHeight="1">
      <c r="B37" s="10">
        <v>21</v>
      </c>
      <c r="C37" s="49"/>
      <c r="D37" s="15" t="s">
        <v>44</v>
      </c>
      <c r="E37" s="481"/>
      <c r="F37" s="482"/>
      <c r="G37" s="113"/>
      <c r="H37" s="102" t="s">
        <v>58</v>
      </c>
      <c r="I37" s="43"/>
      <c r="J37" s="103" t="s">
        <v>57</v>
      </c>
      <c r="K37" s="43"/>
      <c r="L37" s="103" t="s">
        <v>13</v>
      </c>
      <c r="M37" s="43"/>
      <c r="N37" s="104" t="s">
        <v>59</v>
      </c>
      <c r="O37" s="483"/>
      <c r="P37" s="484"/>
      <c r="Q37" s="484"/>
      <c r="R37" s="484"/>
      <c r="S37" s="485"/>
    </row>
    <row r="38" spans="2:19" customFormat="1" ht="27" customHeight="1">
      <c r="B38" s="10">
        <v>22</v>
      </c>
      <c r="C38" s="49"/>
      <c r="D38" s="15" t="s">
        <v>44</v>
      </c>
      <c r="E38" s="481"/>
      <c r="F38" s="482"/>
      <c r="G38" s="113"/>
      <c r="H38" s="102" t="s">
        <v>58</v>
      </c>
      <c r="I38" s="43"/>
      <c r="J38" s="103" t="s">
        <v>57</v>
      </c>
      <c r="K38" s="43"/>
      <c r="L38" s="103" t="s">
        <v>13</v>
      </c>
      <c r="M38" s="43"/>
      <c r="N38" s="104" t="s">
        <v>59</v>
      </c>
      <c r="O38" s="483"/>
      <c r="P38" s="484"/>
      <c r="Q38" s="484"/>
      <c r="R38" s="484"/>
      <c r="S38" s="485"/>
    </row>
    <row r="39" spans="2:19" customFormat="1" ht="27" customHeight="1">
      <c r="B39" s="10">
        <v>23</v>
      </c>
      <c r="C39" s="49"/>
      <c r="D39" s="15" t="s">
        <v>44</v>
      </c>
      <c r="E39" s="481"/>
      <c r="F39" s="482"/>
      <c r="G39" s="113"/>
      <c r="H39" s="102" t="s">
        <v>58</v>
      </c>
      <c r="I39" s="43"/>
      <c r="J39" s="103" t="s">
        <v>57</v>
      </c>
      <c r="K39" s="43"/>
      <c r="L39" s="103" t="s">
        <v>13</v>
      </c>
      <c r="M39" s="43"/>
      <c r="N39" s="104" t="s">
        <v>59</v>
      </c>
      <c r="O39" s="483"/>
      <c r="P39" s="484"/>
      <c r="Q39" s="484"/>
      <c r="R39" s="484"/>
      <c r="S39" s="485"/>
    </row>
    <row r="40" spans="2:19" customFormat="1" ht="27" customHeight="1">
      <c r="B40" s="10">
        <v>24</v>
      </c>
      <c r="C40" s="49"/>
      <c r="D40" s="15" t="s">
        <v>44</v>
      </c>
      <c r="E40" s="481"/>
      <c r="F40" s="482"/>
      <c r="G40" s="113"/>
      <c r="H40" s="102" t="s">
        <v>58</v>
      </c>
      <c r="I40" s="43"/>
      <c r="J40" s="103" t="s">
        <v>57</v>
      </c>
      <c r="K40" s="43"/>
      <c r="L40" s="103" t="s">
        <v>13</v>
      </c>
      <c r="M40" s="43"/>
      <c r="N40" s="104" t="s">
        <v>59</v>
      </c>
      <c r="O40" s="483"/>
      <c r="P40" s="484"/>
      <c r="Q40" s="484"/>
      <c r="R40" s="484"/>
      <c r="S40" s="485"/>
    </row>
    <row r="41" spans="2:19" customFormat="1" ht="27" customHeight="1">
      <c r="B41" s="10">
        <v>25</v>
      </c>
      <c r="C41" s="49"/>
      <c r="D41" s="15" t="s">
        <v>44</v>
      </c>
      <c r="E41" s="481"/>
      <c r="F41" s="482"/>
      <c r="G41" s="113"/>
      <c r="H41" s="102" t="s">
        <v>58</v>
      </c>
      <c r="I41" s="43"/>
      <c r="J41" s="103" t="s">
        <v>57</v>
      </c>
      <c r="K41" s="43"/>
      <c r="L41" s="103" t="s">
        <v>13</v>
      </c>
      <c r="M41" s="43"/>
      <c r="N41" s="104" t="s">
        <v>59</v>
      </c>
      <c r="O41" s="483"/>
      <c r="P41" s="484"/>
      <c r="Q41" s="484"/>
      <c r="R41" s="484"/>
      <c r="S41" s="485"/>
    </row>
    <row r="42" spans="2:19" customFormat="1" ht="27" customHeight="1">
      <c r="B42" s="10">
        <v>26</v>
      </c>
      <c r="C42" s="49"/>
      <c r="D42" s="15" t="s">
        <v>44</v>
      </c>
      <c r="E42" s="481"/>
      <c r="F42" s="482"/>
      <c r="G42" s="113"/>
      <c r="H42" s="102" t="s">
        <v>58</v>
      </c>
      <c r="I42" s="43"/>
      <c r="J42" s="103" t="s">
        <v>57</v>
      </c>
      <c r="K42" s="43"/>
      <c r="L42" s="103" t="s">
        <v>13</v>
      </c>
      <c r="M42" s="43"/>
      <c r="N42" s="104" t="s">
        <v>59</v>
      </c>
      <c r="O42" s="483"/>
      <c r="P42" s="484"/>
      <c r="Q42" s="484"/>
      <c r="R42" s="484"/>
      <c r="S42" s="485"/>
    </row>
    <row r="43" spans="2:19" customFormat="1" ht="27" customHeight="1">
      <c r="B43" s="10">
        <v>27</v>
      </c>
      <c r="C43" s="49"/>
      <c r="D43" s="15" t="s">
        <v>44</v>
      </c>
      <c r="E43" s="481"/>
      <c r="F43" s="482"/>
      <c r="G43" s="113"/>
      <c r="H43" s="102" t="s">
        <v>58</v>
      </c>
      <c r="I43" s="43"/>
      <c r="J43" s="103" t="s">
        <v>57</v>
      </c>
      <c r="K43" s="43"/>
      <c r="L43" s="103" t="s">
        <v>13</v>
      </c>
      <c r="M43" s="43"/>
      <c r="N43" s="104" t="s">
        <v>59</v>
      </c>
      <c r="O43" s="483"/>
      <c r="P43" s="484"/>
      <c r="Q43" s="484"/>
      <c r="R43" s="484"/>
      <c r="S43" s="485"/>
    </row>
    <row r="44" spans="2:19" customFormat="1" ht="27" customHeight="1">
      <c r="B44" s="10">
        <v>28</v>
      </c>
      <c r="C44" s="49"/>
      <c r="D44" s="15" t="s">
        <v>44</v>
      </c>
      <c r="E44" s="481"/>
      <c r="F44" s="482"/>
      <c r="G44" s="113"/>
      <c r="H44" s="102" t="s">
        <v>58</v>
      </c>
      <c r="I44" s="43"/>
      <c r="J44" s="103" t="s">
        <v>57</v>
      </c>
      <c r="K44" s="43"/>
      <c r="L44" s="103" t="s">
        <v>13</v>
      </c>
      <c r="M44" s="43"/>
      <c r="N44" s="104" t="s">
        <v>59</v>
      </c>
      <c r="O44" s="483"/>
      <c r="P44" s="484"/>
      <c r="Q44" s="484"/>
      <c r="R44" s="484"/>
      <c r="S44" s="485"/>
    </row>
    <row r="45" spans="2:19" customFormat="1" ht="27" customHeight="1">
      <c r="B45" s="10">
        <v>29</v>
      </c>
      <c r="C45" s="49"/>
      <c r="D45" s="15" t="s">
        <v>44</v>
      </c>
      <c r="E45" s="481"/>
      <c r="F45" s="482"/>
      <c r="G45" s="113"/>
      <c r="H45" s="102" t="s">
        <v>58</v>
      </c>
      <c r="I45" s="43"/>
      <c r="J45" s="103" t="s">
        <v>57</v>
      </c>
      <c r="K45" s="43"/>
      <c r="L45" s="103" t="s">
        <v>13</v>
      </c>
      <c r="M45" s="43"/>
      <c r="N45" s="104" t="s">
        <v>59</v>
      </c>
      <c r="O45" s="483"/>
      <c r="P45" s="484"/>
      <c r="Q45" s="484"/>
      <c r="R45" s="484"/>
      <c r="S45" s="485"/>
    </row>
    <row r="46" spans="2:19" customFormat="1" ht="27" customHeight="1">
      <c r="B46" s="10">
        <v>30</v>
      </c>
      <c r="C46" s="49"/>
      <c r="D46" s="15" t="s">
        <v>44</v>
      </c>
      <c r="E46" s="481"/>
      <c r="F46" s="482"/>
      <c r="G46" s="113"/>
      <c r="H46" s="102" t="s">
        <v>58</v>
      </c>
      <c r="I46" s="43"/>
      <c r="J46" s="103" t="s">
        <v>57</v>
      </c>
      <c r="K46" s="43"/>
      <c r="L46" s="103" t="s">
        <v>13</v>
      </c>
      <c r="M46" s="43"/>
      <c r="N46" s="104" t="s">
        <v>59</v>
      </c>
      <c r="O46" s="483"/>
      <c r="P46" s="484"/>
      <c r="Q46" s="484"/>
      <c r="R46" s="484"/>
      <c r="S46" s="485"/>
    </row>
    <row r="47" spans="2:19" customFormat="1" ht="27" customHeight="1">
      <c r="B47" s="10">
        <v>31</v>
      </c>
      <c r="C47" s="49"/>
      <c r="D47" s="15" t="s">
        <v>44</v>
      </c>
      <c r="E47" s="481"/>
      <c r="F47" s="482"/>
      <c r="G47" s="113"/>
      <c r="H47" s="102" t="s">
        <v>58</v>
      </c>
      <c r="I47" s="43"/>
      <c r="J47" s="103" t="s">
        <v>57</v>
      </c>
      <c r="K47" s="43"/>
      <c r="L47" s="103" t="s">
        <v>13</v>
      </c>
      <c r="M47" s="43"/>
      <c r="N47" s="104" t="s">
        <v>59</v>
      </c>
      <c r="O47" s="483"/>
      <c r="P47" s="484"/>
      <c r="Q47" s="484"/>
      <c r="R47" s="484"/>
      <c r="S47" s="485"/>
    </row>
    <row r="48" spans="2:19" customFormat="1" ht="27" customHeight="1">
      <c r="B48" s="10">
        <v>32</v>
      </c>
      <c r="C48" s="49"/>
      <c r="D48" s="15" t="s">
        <v>44</v>
      </c>
      <c r="E48" s="481"/>
      <c r="F48" s="482"/>
      <c r="G48" s="113"/>
      <c r="H48" s="102" t="s">
        <v>58</v>
      </c>
      <c r="I48" s="43"/>
      <c r="J48" s="103" t="s">
        <v>57</v>
      </c>
      <c r="K48" s="43"/>
      <c r="L48" s="103" t="s">
        <v>13</v>
      </c>
      <c r="M48" s="43"/>
      <c r="N48" s="104" t="s">
        <v>59</v>
      </c>
      <c r="O48" s="483"/>
      <c r="P48" s="484"/>
      <c r="Q48" s="484"/>
      <c r="R48" s="484"/>
      <c r="S48" s="485"/>
    </row>
    <row r="49" spans="2:19" customFormat="1" ht="27" customHeight="1">
      <c r="B49" s="10">
        <v>33</v>
      </c>
      <c r="C49" s="49"/>
      <c r="D49" s="15" t="s">
        <v>44</v>
      </c>
      <c r="E49" s="481"/>
      <c r="F49" s="482"/>
      <c r="G49" s="113"/>
      <c r="H49" s="102" t="s">
        <v>58</v>
      </c>
      <c r="I49" s="43"/>
      <c r="J49" s="103" t="s">
        <v>57</v>
      </c>
      <c r="K49" s="43"/>
      <c r="L49" s="103" t="s">
        <v>13</v>
      </c>
      <c r="M49" s="43"/>
      <c r="N49" s="104" t="s">
        <v>59</v>
      </c>
      <c r="O49" s="483"/>
      <c r="P49" s="484"/>
      <c r="Q49" s="484"/>
      <c r="R49" s="484"/>
      <c r="S49" s="485"/>
    </row>
    <row r="50" spans="2:19" customFormat="1" ht="27" customHeight="1">
      <c r="B50" s="10">
        <v>34</v>
      </c>
      <c r="C50" s="49"/>
      <c r="D50" s="15" t="s">
        <v>44</v>
      </c>
      <c r="E50" s="481"/>
      <c r="F50" s="482"/>
      <c r="G50" s="113"/>
      <c r="H50" s="102" t="s">
        <v>58</v>
      </c>
      <c r="I50" s="43"/>
      <c r="J50" s="103" t="s">
        <v>57</v>
      </c>
      <c r="K50" s="43"/>
      <c r="L50" s="103" t="s">
        <v>13</v>
      </c>
      <c r="M50" s="43"/>
      <c r="N50" s="104" t="s">
        <v>59</v>
      </c>
      <c r="O50" s="483"/>
      <c r="P50" s="484"/>
      <c r="Q50" s="484"/>
      <c r="R50" s="484"/>
      <c r="S50" s="485"/>
    </row>
    <row r="51" spans="2:19" customFormat="1" ht="27" customHeight="1">
      <c r="B51" s="10">
        <v>35</v>
      </c>
      <c r="C51" s="49"/>
      <c r="D51" s="15" t="s">
        <v>44</v>
      </c>
      <c r="E51" s="481"/>
      <c r="F51" s="482"/>
      <c r="G51" s="113"/>
      <c r="H51" s="102" t="s">
        <v>58</v>
      </c>
      <c r="I51" s="43"/>
      <c r="J51" s="103" t="s">
        <v>57</v>
      </c>
      <c r="K51" s="43"/>
      <c r="L51" s="103" t="s">
        <v>13</v>
      </c>
      <c r="M51" s="43"/>
      <c r="N51" s="104" t="s">
        <v>59</v>
      </c>
      <c r="O51" s="483"/>
      <c r="P51" s="484"/>
      <c r="Q51" s="484"/>
      <c r="R51" s="484"/>
      <c r="S51" s="485"/>
    </row>
    <row r="52" spans="2:19" customFormat="1" ht="27" customHeight="1">
      <c r="B52" s="10">
        <v>36</v>
      </c>
      <c r="C52" s="49"/>
      <c r="D52" s="15" t="s">
        <v>44</v>
      </c>
      <c r="E52" s="481"/>
      <c r="F52" s="482"/>
      <c r="G52" s="113"/>
      <c r="H52" s="102" t="s">
        <v>58</v>
      </c>
      <c r="I52" s="43"/>
      <c r="J52" s="103" t="s">
        <v>57</v>
      </c>
      <c r="K52" s="43"/>
      <c r="L52" s="103" t="s">
        <v>13</v>
      </c>
      <c r="M52" s="43"/>
      <c r="N52" s="104" t="s">
        <v>59</v>
      </c>
      <c r="O52" s="483"/>
      <c r="P52" s="484"/>
      <c r="Q52" s="484"/>
      <c r="R52" s="484"/>
      <c r="S52" s="485"/>
    </row>
    <row r="53" spans="2:19" customFormat="1" ht="27" customHeight="1">
      <c r="B53" s="10">
        <v>37</v>
      </c>
      <c r="C53" s="49"/>
      <c r="D53" s="15" t="s">
        <v>44</v>
      </c>
      <c r="E53" s="481"/>
      <c r="F53" s="482"/>
      <c r="G53" s="113"/>
      <c r="H53" s="102" t="s">
        <v>58</v>
      </c>
      <c r="I53" s="43"/>
      <c r="J53" s="103" t="s">
        <v>57</v>
      </c>
      <c r="K53" s="43"/>
      <c r="L53" s="103" t="s">
        <v>13</v>
      </c>
      <c r="M53" s="43"/>
      <c r="N53" s="104" t="s">
        <v>59</v>
      </c>
      <c r="O53" s="483"/>
      <c r="P53" s="484"/>
      <c r="Q53" s="484"/>
      <c r="R53" s="484"/>
      <c r="S53" s="485"/>
    </row>
    <row r="54" spans="2:19" customFormat="1" ht="27" customHeight="1">
      <c r="B54" s="10">
        <v>38</v>
      </c>
      <c r="C54" s="49"/>
      <c r="D54" s="15" t="s">
        <v>44</v>
      </c>
      <c r="E54" s="481"/>
      <c r="F54" s="482"/>
      <c r="G54" s="113"/>
      <c r="H54" s="102" t="s">
        <v>58</v>
      </c>
      <c r="I54" s="43"/>
      <c r="J54" s="103" t="s">
        <v>57</v>
      </c>
      <c r="K54" s="43"/>
      <c r="L54" s="103" t="s">
        <v>13</v>
      </c>
      <c r="M54" s="43"/>
      <c r="N54" s="104" t="s">
        <v>59</v>
      </c>
      <c r="O54" s="483"/>
      <c r="P54" s="484"/>
      <c r="Q54" s="484"/>
      <c r="R54" s="484"/>
      <c r="S54" s="485"/>
    </row>
    <row r="55" spans="2:19" customFormat="1" ht="27" customHeight="1">
      <c r="B55" s="10">
        <v>39</v>
      </c>
      <c r="C55" s="49"/>
      <c r="D55" s="15" t="s">
        <v>44</v>
      </c>
      <c r="E55" s="481"/>
      <c r="F55" s="482"/>
      <c r="G55" s="113"/>
      <c r="H55" s="102" t="s">
        <v>58</v>
      </c>
      <c r="I55" s="43"/>
      <c r="J55" s="103" t="s">
        <v>57</v>
      </c>
      <c r="K55" s="43"/>
      <c r="L55" s="103" t="s">
        <v>13</v>
      </c>
      <c r="M55" s="43"/>
      <c r="N55" s="104" t="s">
        <v>59</v>
      </c>
      <c r="O55" s="483"/>
      <c r="P55" s="484"/>
      <c r="Q55" s="484"/>
      <c r="R55" s="484"/>
      <c r="S55" s="485"/>
    </row>
    <row r="56" spans="2:19" customFormat="1" ht="27" customHeight="1">
      <c r="B56" s="10">
        <v>40</v>
      </c>
      <c r="C56" s="49"/>
      <c r="D56" s="15" t="s">
        <v>44</v>
      </c>
      <c r="E56" s="481"/>
      <c r="F56" s="482"/>
      <c r="G56" s="113"/>
      <c r="H56" s="102" t="s">
        <v>58</v>
      </c>
      <c r="I56" s="43"/>
      <c r="J56" s="103" t="s">
        <v>57</v>
      </c>
      <c r="K56" s="43"/>
      <c r="L56" s="103" t="s">
        <v>13</v>
      </c>
      <c r="M56" s="43"/>
      <c r="N56" s="104" t="s">
        <v>59</v>
      </c>
      <c r="O56" s="483"/>
      <c r="P56" s="484"/>
      <c r="Q56" s="484"/>
      <c r="R56" s="484"/>
      <c r="S56" s="485"/>
    </row>
    <row r="57" spans="2:19" customFormat="1" ht="27" customHeight="1">
      <c r="B57" s="10">
        <v>41</v>
      </c>
      <c r="C57" s="49"/>
      <c r="D57" s="15" t="s">
        <v>44</v>
      </c>
      <c r="E57" s="481"/>
      <c r="F57" s="482"/>
      <c r="G57" s="113"/>
      <c r="H57" s="102" t="s">
        <v>58</v>
      </c>
      <c r="I57" s="43"/>
      <c r="J57" s="103" t="s">
        <v>57</v>
      </c>
      <c r="K57" s="43"/>
      <c r="L57" s="103" t="s">
        <v>13</v>
      </c>
      <c r="M57" s="43"/>
      <c r="N57" s="104" t="s">
        <v>59</v>
      </c>
      <c r="O57" s="483"/>
      <c r="P57" s="484"/>
      <c r="Q57" s="484"/>
      <c r="R57" s="484"/>
      <c r="S57" s="485"/>
    </row>
    <row r="58" spans="2:19" customFormat="1" ht="27" customHeight="1">
      <c r="B58" s="10">
        <v>42</v>
      </c>
      <c r="C58" s="49"/>
      <c r="D58" s="15" t="s">
        <v>44</v>
      </c>
      <c r="E58" s="481"/>
      <c r="F58" s="482"/>
      <c r="G58" s="113"/>
      <c r="H58" s="102" t="s">
        <v>58</v>
      </c>
      <c r="I58" s="43"/>
      <c r="J58" s="103" t="s">
        <v>57</v>
      </c>
      <c r="K58" s="43"/>
      <c r="L58" s="103" t="s">
        <v>13</v>
      </c>
      <c r="M58" s="43"/>
      <c r="N58" s="104" t="s">
        <v>59</v>
      </c>
      <c r="O58" s="483"/>
      <c r="P58" s="484"/>
      <c r="Q58" s="484"/>
      <c r="R58" s="484"/>
      <c r="S58" s="485"/>
    </row>
    <row r="59" spans="2:19" customFormat="1" ht="27" customHeight="1">
      <c r="B59" s="10">
        <v>43</v>
      </c>
      <c r="C59" s="49"/>
      <c r="D59" s="15" t="s">
        <v>44</v>
      </c>
      <c r="E59" s="481"/>
      <c r="F59" s="482"/>
      <c r="G59" s="113"/>
      <c r="H59" s="102" t="s">
        <v>58</v>
      </c>
      <c r="I59" s="43"/>
      <c r="J59" s="103" t="s">
        <v>57</v>
      </c>
      <c r="K59" s="43"/>
      <c r="L59" s="103" t="s">
        <v>13</v>
      </c>
      <c r="M59" s="43"/>
      <c r="N59" s="104" t="s">
        <v>59</v>
      </c>
      <c r="O59" s="483"/>
      <c r="P59" s="484"/>
      <c r="Q59" s="484"/>
      <c r="R59" s="484"/>
      <c r="S59" s="485"/>
    </row>
    <row r="60" spans="2:19" customFormat="1" ht="27" customHeight="1">
      <c r="B60" s="10">
        <v>44</v>
      </c>
      <c r="C60" s="49"/>
      <c r="D60" s="15" t="s">
        <v>44</v>
      </c>
      <c r="E60" s="481"/>
      <c r="F60" s="482"/>
      <c r="G60" s="113"/>
      <c r="H60" s="102" t="s">
        <v>58</v>
      </c>
      <c r="I60" s="43"/>
      <c r="J60" s="103" t="s">
        <v>57</v>
      </c>
      <c r="K60" s="43"/>
      <c r="L60" s="103" t="s">
        <v>13</v>
      </c>
      <c r="M60" s="43"/>
      <c r="N60" s="104" t="s">
        <v>59</v>
      </c>
      <c r="O60" s="483"/>
      <c r="P60" s="484"/>
      <c r="Q60" s="484"/>
      <c r="R60" s="484"/>
      <c r="S60" s="485"/>
    </row>
    <row r="61" spans="2:19" customFormat="1" ht="27" customHeight="1">
      <c r="B61" s="10">
        <v>45</v>
      </c>
      <c r="C61" s="49"/>
      <c r="D61" s="15" t="s">
        <v>44</v>
      </c>
      <c r="E61" s="481"/>
      <c r="F61" s="482"/>
      <c r="G61" s="113"/>
      <c r="H61" s="102" t="s">
        <v>58</v>
      </c>
      <c r="I61" s="43"/>
      <c r="J61" s="103" t="s">
        <v>57</v>
      </c>
      <c r="K61" s="43"/>
      <c r="L61" s="103" t="s">
        <v>13</v>
      </c>
      <c r="M61" s="43"/>
      <c r="N61" s="104" t="s">
        <v>59</v>
      </c>
      <c r="O61" s="483"/>
      <c r="P61" s="484"/>
      <c r="Q61" s="484"/>
      <c r="R61" s="484"/>
      <c r="S61" s="485"/>
    </row>
    <row r="62" spans="2:19" customFormat="1" ht="27" customHeight="1">
      <c r="B62" s="10">
        <v>46</v>
      </c>
      <c r="C62" s="49"/>
      <c r="D62" s="15" t="s">
        <v>44</v>
      </c>
      <c r="E62" s="481"/>
      <c r="F62" s="482"/>
      <c r="G62" s="113"/>
      <c r="H62" s="102" t="s">
        <v>58</v>
      </c>
      <c r="I62" s="43"/>
      <c r="J62" s="103" t="s">
        <v>57</v>
      </c>
      <c r="K62" s="43"/>
      <c r="L62" s="103" t="s">
        <v>13</v>
      </c>
      <c r="M62" s="43"/>
      <c r="N62" s="104" t="s">
        <v>59</v>
      </c>
      <c r="O62" s="483"/>
      <c r="P62" s="484"/>
      <c r="Q62" s="484"/>
      <c r="R62" s="484"/>
      <c r="S62" s="485"/>
    </row>
    <row r="63" spans="2:19" customFormat="1" ht="27" customHeight="1">
      <c r="B63" s="10">
        <v>47</v>
      </c>
      <c r="C63" s="49"/>
      <c r="D63" s="15" t="s">
        <v>44</v>
      </c>
      <c r="E63" s="481"/>
      <c r="F63" s="482"/>
      <c r="G63" s="113"/>
      <c r="H63" s="102" t="s">
        <v>58</v>
      </c>
      <c r="I63" s="43"/>
      <c r="J63" s="103" t="s">
        <v>57</v>
      </c>
      <c r="K63" s="43"/>
      <c r="L63" s="103" t="s">
        <v>13</v>
      </c>
      <c r="M63" s="43"/>
      <c r="N63" s="104" t="s">
        <v>59</v>
      </c>
      <c r="O63" s="483"/>
      <c r="P63" s="484"/>
      <c r="Q63" s="484"/>
      <c r="R63" s="484"/>
      <c r="S63" s="485"/>
    </row>
    <row r="64" spans="2:19" customFormat="1" ht="27" customHeight="1">
      <c r="B64" s="10">
        <v>48</v>
      </c>
      <c r="C64" s="49"/>
      <c r="D64" s="15" t="s">
        <v>44</v>
      </c>
      <c r="E64" s="481"/>
      <c r="F64" s="482"/>
      <c r="G64" s="113"/>
      <c r="H64" s="102" t="s">
        <v>58</v>
      </c>
      <c r="I64" s="43"/>
      <c r="J64" s="103" t="s">
        <v>57</v>
      </c>
      <c r="K64" s="43"/>
      <c r="L64" s="103" t="s">
        <v>13</v>
      </c>
      <c r="M64" s="43"/>
      <c r="N64" s="104" t="s">
        <v>59</v>
      </c>
      <c r="O64" s="483"/>
      <c r="P64" s="484"/>
      <c r="Q64" s="484"/>
      <c r="R64" s="484"/>
      <c r="S64" s="485"/>
    </row>
    <row r="65" spans="2:19" customFormat="1" ht="27" customHeight="1">
      <c r="B65" s="10">
        <v>49</v>
      </c>
      <c r="C65" s="49"/>
      <c r="D65" s="15" t="s">
        <v>44</v>
      </c>
      <c r="E65" s="481"/>
      <c r="F65" s="482"/>
      <c r="G65" s="113"/>
      <c r="H65" s="102" t="s">
        <v>58</v>
      </c>
      <c r="I65" s="43"/>
      <c r="J65" s="103" t="s">
        <v>57</v>
      </c>
      <c r="K65" s="43"/>
      <c r="L65" s="103" t="s">
        <v>13</v>
      </c>
      <c r="M65" s="43"/>
      <c r="N65" s="104" t="s">
        <v>59</v>
      </c>
      <c r="O65" s="483"/>
      <c r="P65" s="484"/>
      <c r="Q65" s="484"/>
      <c r="R65" s="484"/>
      <c r="S65" s="485"/>
    </row>
    <row r="66" spans="2:19" customFormat="1" ht="27" customHeight="1">
      <c r="B66" s="10">
        <v>50</v>
      </c>
      <c r="C66" s="49"/>
      <c r="D66" s="15" t="s">
        <v>44</v>
      </c>
      <c r="E66" s="481"/>
      <c r="F66" s="482"/>
      <c r="G66" s="113"/>
      <c r="H66" s="102" t="s">
        <v>58</v>
      </c>
      <c r="I66" s="43"/>
      <c r="J66" s="103" t="s">
        <v>57</v>
      </c>
      <c r="K66" s="43"/>
      <c r="L66" s="103" t="s">
        <v>13</v>
      </c>
      <c r="M66" s="43"/>
      <c r="N66" s="104" t="s">
        <v>59</v>
      </c>
      <c r="O66" s="483"/>
      <c r="P66" s="484"/>
      <c r="Q66" s="484"/>
      <c r="R66" s="484"/>
      <c r="S66" s="485"/>
    </row>
  </sheetData>
  <sheetProtection selectLockedCells="1" selectUnlockedCells="1"/>
  <mergeCells count="119">
    <mergeCell ref="E62:F62"/>
    <mergeCell ref="O62:S62"/>
    <mergeCell ref="E66:F66"/>
    <mergeCell ref="O66:S66"/>
    <mergeCell ref="E63:F63"/>
    <mergeCell ref="O63:S63"/>
    <mergeCell ref="E64:F64"/>
    <mergeCell ref="O64:S64"/>
    <mergeCell ref="E65:F65"/>
    <mergeCell ref="O65:S65"/>
    <mergeCell ref="E57:F57"/>
    <mergeCell ref="O57:S57"/>
    <mergeCell ref="E58:F58"/>
    <mergeCell ref="O58:S58"/>
    <mergeCell ref="E59:F59"/>
    <mergeCell ref="O59:S59"/>
    <mergeCell ref="E60:F60"/>
    <mergeCell ref="O60:S60"/>
    <mergeCell ref="E61:F61"/>
    <mergeCell ref="O61:S61"/>
    <mergeCell ref="E52:F52"/>
    <mergeCell ref="O52:S52"/>
    <mergeCell ref="E53:F53"/>
    <mergeCell ref="O53:S53"/>
    <mergeCell ref="E54:F54"/>
    <mergeCell ref="O54:S54"/>
    <mergeCell ref="E55:F55"/>
    <mergeCell ref="O55:S55"/>
    <mergeCell ref="E56:F56"/>
    <mergeCell ref="O56:S56"/>
    <mergeCell ref="E47:F47"/>
    <mergeCell ref="O47:S47"/>
    <mergeCell ref="E48:F48"/>
    <mergeCell ref="O48:S48"/>
    <mergeCell ref="E49:F49"/>
    <mergeCell ref="O49:S49"/>
    <mergeCell ref="E50:F50"/>
    <mergeCell ref="O50:S50"/>
    <mergeCell ref="E51:F51"/>
    <mergeCell ref="O51:S51"/>
    <mergeCell ref="E42:F42"/>
    <mergeCell ref="O42:S42"/>
    <mergeCell ref="E43:F43"/>
    <mergeCell ref="O43:S43"/>
    <mergeCell ref="E44:F44"/>
    <mergeCell ref="O44:S44"/>
    <mergeCell ref="E45:F45"/>
    <mergeCell ref="O45:S45"/>
    <mergeCell ref="E46:F46"/>
    <mergeCell ref="O46:S46"/>
    <mergeCell ref="E37:F37"/>
    <mergeCell ref="O37:S37"/>
    <mergeCell ref="E38:F38"/>
    <mergeCell ref="O38:S38"/>
    <mergeCell ref="E39:F39"/>
    <mergeCell ref="O39:S39"/>
    <mergeCell ref="E40:F40"/>
    <mergeCell ref="O40:S40"/>
    <mergeCell ref="E41:F41"/>
    <mergeCell ref="O41:S41"/>
    <mergeCell ref="E32:F32"/>
    <mergeCell ref="O32:S32"/>
    <mergeCell ref="E33:F33"/>
    <mergeCell ref="O33:S33"/>
    <mergeCell ref="E34:F34"/>
    <mergeCell ref="O34:S34"/>
    <mergeCell ref="E35:F35"/>
    <mergeCell ref="O35:S35"/>
    <mergeCell ref="E36:F36"/>
    <mergeCell ref="O36:S36"/>
    <mergeCell ref="E27:F27"/>
    <mergeCell ref="O27:S27"/>
    <mergeCell ref="E28:F28"/>
    <mergeCell ref="O28:S28"/>
    <mergeCell ref="E29:F29"/>
    <mergeCell ref="O29:S29"/>
    <mergeCell ref="E30:F30"/>
    <mergeCell ref="O30:S30"/>
    <mergeCell ref="E31:F31"/>
    <mergeCell ref="O31:S31"/>
    <mergeCell ref="E22:F22"/>
    <mergeCell ref="O22:S22"/>
    <mergeCell ref="E23:F23"/>
    <mergeCell ref="O23:S23"/>
    <mergeCell ref="E24:F24"/>
    <mergeCell ref="O24:S24"/>
    <mergeCell ref="E25:F25"/>
    <mergeCell ref="O25:S25"/>
    <mergeCell ref="E26:F26"/>
    <mergeCell ref="O26:S26"/>
    <mergeCell ref="E17:F17"/>
    <mergeCell ref="O17:S17"/>
    <mergeCell ref="E18:F18"/>
    <mergeCell ref="O18:S18"/>
    <mergeCell ref="E19:F19"/>
    <mergeCell ref="O19:S19"/>
    <mergeCell ref="E20:F20"/>
    <mergeCell ref="O20:S20"/>
    <mergeCell ref="E21:F21"/>
    <mergeCell ref="O21:S21"/>
    <mergeCell ref="A8:S8"/>
    <mergeCell ref="D9:E9"/>
    <mergeCell ref="A10:S10"/>
    <mergeCell ref="C11:F12"/>
    <mergeCell ref="G11:H12"/>
    <mergeCell ref="C13:E13"/>
    <mergeCell ref="B15:R15"/>
    <mergeCell ref="E16:F16"/>
    <mergeCell ref="H16:N16"/>
    <mergeCell ref="O16:S16"/>
    <mergeCell ref="A1:I2"/>
    <mergeCell ref="R1:S1"/>
    <mergeCell ref="P4:S4"/>
    <mergeCell ref="J5:L5"/>
    <mergeCell ref="M5:S5"/>
    <mergeCell ref="J6:L6"/>
    <mergeCell ref="M6:S6"/>
    <mergeCell ref="J7:L7"/>
    <mergeCell ref="M7:S7"/>
  </mergeCells>
  <phoneticPr fontId="2"/>
  <dataValidations count="1">
    <dataValidation type="list" allowBlank="1" showInputMessage="1" showErrorMessage="1" sqref="E17:F66">
      <formula1>"①,②,③"</formula1>
    </dataValidation>
  </dataValidations>
  <pageMargins left="0.43307086614173229" right="0.43307086614173229" top="0.35433070866141736" bottom="0.35433070866141736" header="0.31496062992125984" footer="0.31496062992125984"/>
  <pageSetup paperSize="9" scale="87" fitToHeight="0" orientation="portrait" cellComments="asDisplayed" r:id="rId1"/>
  <headerFooter alignWithMargins="0"/>
  <rowBreaks count="1" manualBreakCount="1">
    <brk id="36" max="18"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B35"/>
  <sheetViews>
    <sheetView view="pageBreakPreview" zoomScaleNormal="100" zoomScaleSheetLayoutView="100" workbookViewId="0">
      <selection activeCell="B27" sqref="B27"/>
    </sheetView>
  </sheetViews>
  <sheetFormatPr defaultRowHeight="13.5"/>
  <cols>
    <col min="1" max="1" width="1" customWidth="1"/>
    <col min="2" max="2" width="8.25" customWidth="1"/>
    <col min="3" max="3" width="11.5" customWidth="1"/>
    <col min="4" max="4" width="7.75" customWidth="1"/>
    <col min="5" max="5" width="2.875" customWidth="1"/>
    <col min="6" max="6" width="6.375" customWidth="1"/>
    <col min="7" max="7" width="4.75" customWidth="1"/>
    <col min="8" max="10" width="7.5" customWidth="1"/>
    <col min="11" max="11" width="8.625" customWidth="1"/>
    <col min="12" max="12" width="5" customWidth="1"/>
    <col min="13" max="13" width="3.375" customWidth="1"/>
    <col min="14" max="14" width="4.5" customWidth="1"/>
    <col min="15" max="15" width="8" customWidth="1"/>
    <col min="16" max="16" width="8.375" customWidth="1"/>
    <col min="17" max="17" width="2.625" customWidth="1"/>
    <col min="18" max="18" width="2.5" customWidth="1"/>
  </cols>
  <sheetData>
    <row r="1" spans="1:28" ht="13.15" customHeight="1">
      <c r="A1" s="54"/>
      <c r="B1" s="55"/>
      <c r="C1" s="55"/>
      <c r="D1" s="55"/>
      <c r="E1" s="55"/>
      <c r="F1" s="56"/>
      <c r="G1" s="56"/>
      <c r="H1" s="56"/>
      <c r="I1" s="56"/>
      <c r="J1" s="57"/>
      <c r="K1" s="58"/>
      <c r="L1" s="58"/>
      <c r="M1" s="57"/>
      <c r="N1" s="59"/>
      <c r="O1" s="60"/>
      <c r="P1" s="60"/>
      <c r="Q1" s="60" t="s">
        <v>70</v>
      </c>
      <c r="R1" s="61"/>
      <c r="S1" s="61"/>
      <c r="T1" s="61"/>
      <c r="U1" s="61" t="s">
        <v>4</v>
      </c>
      <c r="V1" s="61"/>
      <c r="W1" s="61"/>
      <c r="X1" s="61"/>
      <c r="Y1" s="61"/>
      <c r="Z1" s="61"/>
      <c r="AA1" s="61"/>
      <c r="AB1" s="61"/>
    </row>
    <row r="2" spans="1:28" ht="13.15" customHeight="1">
      <c r="A2" s="62" t="s">
        <v>3</v>
      </c>
      <c r="B2" s="58"/>
      <c r="C2" s="58"/>
      <c r="D2" s="58"/>
      <c r="E2" s="58"/>
      <c r="F2" s="56"/>
      <c r="G2" s="56"/>
      <c r="H2" s="56"/>
      <c r="I2" s="56"/>
      <c r="J2" s="57"/>
      <c r="K2" s="54"/>
      <c r="L2" s="54"/>
      <c r="M2" s="60"/>
      <c r="N2" s="60"/>
      <c r="O2" s="60"/>
      <c r="P2" s="58"/>
      <c r="Q2" s="63"/>
      <c r="R2" s="61"/>
      <c r="S2" s="61"/>
      <c r="T2" s="64"/>
      <c r="U2" s="61"/>
      <c r="V2" s="61"/>
      <c r="W2" s="61"/>
      <c r="X2" s="61"/>
      <c r="Y2" s="61"/>
      <c r="Z2" s="61"/>
      <c r="AA2" s="61"/>
      <c r="AB2" s="61"/>
    </row>
    <row r="3" spans="1:28" ht="13.15" customHeight="1">
      <c r="A3" s="62"/>
      <c r="B3" s="58"/>
      <c r="C3" s="58"/>
      <c r="D3" s="58"/>
      <c r="E3" s="58"/>
      <c r="F3" s="56"/>
      <c r="G3" s="56"/>
      <c r="H3" s="56"/>
      <c r="I3" s="56"/>
      <c r="J3" s="57"/>
      <c r="K3" s="54"/>
      <c r="L3" s="54"/>
      <c r="M3" s="60"/>
      <c r="N3" s="60"/>
      <c r="O3" s="60"/>
      <c r="P3" s="58"/>
      <c r="Q3" s="63"/>
      <c r="R3" s="61"/>
      <c r="S3" s="61"/>
      <c r="T3" s="64"/>
      <c r="U3" s="61"/>
      <c r="V3" s="61"/>
      <c r="W3" s="61"/>
      <c r="X3" s="61"/>
      <c r="Y3" s="61"/>
      <c r="Z3" s="61"/>
      <c r="AA3" s="61"/>
      <c r="AB3" s="61"/>
    </row>
    <row r="4" spans="1:28" ht="13.15" customHeight="1">
      <c r="A4" s="62"/>
      <c r="B4" s="58"/>
      <c r="C4" s="58"/>
      <c r="D4" s="58"/>
      <c r="E4" s="58"/>
      <c r="F4" s="56"/>
      <c r="G4" s="56"/>
      <c r="H4" s="56"/>
      <c r="I4" s="56"/>
      <c r="J4" s="57"/>
      <c r="K4" s="54"/>
      <c r="L4" s="54"/>
      <c r="M4" s="60"/>
      <c r="N4" s="60"/>
      <c r="O4" s="60"/>
      <c r="P4" s="58"/>
      <c r="Q4" s="63"/>
      <c r="R4" s="61"/>
      <c r="S4" s="61"/>
      <c r="T4" s="64"/>
      <c r="U4" s="61"/>
      <c r="V4" s="61"/>
      <c r="W4" s="61"/>
      <c r="X4" s="61"/>
      <c r="Y4" s="61"/>
      <c r="Z4" s="61"/>
      <c r="AA4" s="61"/>
      <c r="AB4" s="61"/>
    </row>
    <row r="5" spans="1:28" ht="22.15" customHeight="1">
      <c r="A5" s="756" t="s">
        <v>71</v>
      </c>
      <c r="B5" s="756"/>
      <c r="C5" s="756"/>
      <c r="D5" s="756"/>
      <c r="E5" s="756"/>
      <c r="F5" s="756"/>
      <c r="G5" s="756"/>
      <c r="H5" s="756"/>
      <c r="I5" s="756"/>
      <c r="J5" s="756"/>
      <c r="K5" s="756"/>
      <c r="L5" s="756"/>
      <c r="M5" s="756"/>
      <c r="N5" s="756"/>
      <c r="O5" s="756"/>
      <c r="P5" s="756"/>
      <c r="Q5" s="61"/>
      <c r="R5" s="61"/>
      <c r="S5" s="61"/>
      <c r="T5" s="61"/>
      <c r="U5" s="61"/>
      <c r="V5" s="61"/>
      <c r="W5" s="61"/>
      <c r="X5" s="61"/>
      <c r="Y5" s="61"/>
      <c r="Z5" s="61"/>
      <c r="AA5" s="61"/>
      <c r="AB5" s="61"/>
    </row>
    <row r="6" spans="1:28" ht="13.15" customHeight="1">
      <c r="A6" s="757"/>
      <c r="B6" s="758"/>
      <c r="C6" s="758"/>
      <c r="D6" s="758"/>
      <c r="E6" s="758"/>
      <c r="F6" s="758"/>
      <c r="G6" s="758"/>
      <c r="H6" s="758"/>
      <c r="I6" s="758"/>
      <c r="J6" s="758"/>
      <c r="K6" s="758"/>
      <c r="L6" s="758"/>
      <c r="M6" s="758"/>
      <c r="N6" s="758"/>
      <c r="O6" s="66"/>
      <c r="P6" s="67"/>
      <c r="Q6" s="61"/>
      <c r="R6" s="61"/>
      <c r="S6" s="61"/>
      <c r="T6" s="61"/>
      <c r="U6" s="61"/>
      <c r="V6" s="61"/>
      <c r="W6" s="61"/>
      <c r="X6" s="61"/>
      <c r="Y6" s="61"/>
      <c r="Z6" s="61"/>
      <c r="AA6" s="61"/>
      <c r="AB6" s="61"/>
    </row>
    <row r="7" spans="1:28" ht="20.45" customHeight="1">
      <c r="A7" s="65"/>
      <c r="B7" s="66" t="s">
        <v>72</v>
      </c>
      <c r="C7" s="66"/>
      <c r="D7" s="66"/>
      <c r="E7" s="66"/>
      <c r="F7" s="66"/>
      <c r="G7" s="66"/>
      <c r="H7" s="66"/>
      <c r="I7" s="66"/>
      <c r="J7" s="66"/>
      <c r="K7" s="66"/>
      <c r="L7" s="66"/>
      <c r="M7" s="66"/>
      <c r="N7" s="66"/>
      <c r="O7" s="66"/>
      <c r="P7" s="67"/>
      <c r="Q7" s="61"/>
      <c r="R7" s="61"/>
      <c r="S7" s="61"/>
      <c r="T7" s="61"/>
      <c r="U7" s="61"/>
      <c r="V7" s="61"/>
      <c r="W7" s="61"/>
      <c r="X7" s="61"/>
      <c r="Y7" s="61"/>
      <c r="Z7" s="61"/>
      <c r="AA7" s="61"/>
      <c r="AB7" s="61"/>
    </row>
    <row r="8" spans="1:28" ht="20.45" customHeight="1">
      <c r="A8" s="54"/>
      <c r="B8" s="759" t="s">
        <v>53</v>
      </c>
      <c r="C8" s="760"/>
      <c r="D8" s="761" t="s">
        <v>119</v>
      </c>
      <c r="E8" s="761"/>
      <c r="F8" s="761"/>
      <c r="G8" s="761"/>
      <c r="H8" s="761"/>
      <c r="I8" s="761"/>
      <c r="J8" s="761"/>
      <c r="K8" s="761"/>
      <c r="L8" s="761"/>
      <c r="M8" s="761"/>
      <c r="N8" s="761"/>
      <c r="O8" s="761"/>
      <c r="P8" s="68"/>
      <c r="Q8" s="61"/>
      <c r="R8" s="61"/>
      <c r="S8" s="61"/>
      <c r="T8" s="61"/>
      <c r="U8" s="61"/>
      <c r="V8" s="61"/>
      <c r="W8" s="61"/>
      <c r="X8" s="61"/>
      <c r="Y8" s="61"/>
      <c r="Z8" s="61"/>
      <c r="AA8" s="61"/>
      <c r="AB8" s="61"/>
    </row>
    <row r="9" spans="1:28" ht="20.45" customHeight="1">
      <c r="A9" s="54"/>
      <c r="B9" s="759" t="s">
        <v>23</v>
      </c>
      <c r="C9" s="760"/>
      <c r="D9" s="761" t="s">
        <v>120</v>
      </c>
      <c r="E9" s="761"/>
      <c r="F9" s="761"/>
      <c r="G9" s="761"/>
      <c r="H9" s="761"/>
      <c r="I9" s="761"/>
      <c r="J9" s="761"/>
      <c r="K9" s="761"/>
      <c r="L9" s="761"/>
      <c r="M9" s="761"/>
      <c r="N9" s="761"/>
      <c r="O9" s="761"/>
      <c r="P9" s="68"/>
      <c r="Q9" s="61"/>
      <c r="R9" s="61"/>
      <c r="S9" s="61"/>
      <c r="T9" s="61"/>
      <c r="U9" s="61"/>
      <c r="V9" s="61"/>
      <c r="W9" s="61"/>
      <c r="X9" s="61"/>
      <c r="Y9" s="61"/>
      <c r="Z9" s="61"/>
      <c r="AA9" s="61"/>
      <c r="AB9" s="61"/>
    </row>
    <row r="10" spans="1:28" ht="20.45" customHeight="1">
      <c r="A10" s="54"/>
      <c r="B10" s="762" t="s">
        <v>7</v>
      </c>
      <c r="C10" s="763"/>
      <c r="D10" s="764" t="s">
        <v>121</v>
      </c>
      <c r="E10" s="765"/>
      <c r="F10" s="765"/>
      <c r="G10" s="765"/>
      <c r="H10" s="765"/>
      <c r="I10" s="766"/>
      <c r="J10" s="767" t="s">
        <v>96</v>
      </c>
      <c r="K10" s="768"/>
      <c r="L10" s="769">
        <v>3</v>
      </c>
      <c r="M10" s="770"/>
      <c r="N10" s="99" t="s">
        <v>94</v>
      </c>
      <c r="O10" s="124" t="s">
        <v>111</v>
      </c>
      <c r="P10" s="70"/>
      <c r="Q10" s="61"/>
      <c r="R10" s="61"/>
      <c r="S10" s="61"/>
      <c r="T10" s="61"/>
      <c r="U10" s="61"/>
      <c r="V10" s="61"/>
      <c r="W10" s="61"/>
      <c r="X10" s="61"/>
      <c r="Y10" s="61"/>
      <c r="Z10" s="61"/>
      <c r="AA10" s="61"/>
      <c r="AB10" s="61"/>
    </row>
    <row r="11" spans="1:28" ht="20.45" customHeight="1">
      <c r="A11" s="54"/>
      <c r="B11" s="771" t="s">
        <v>5</v>
      </c>
      <c r="C11" s="772"/>
      <c r="D11" s="773">
        <v>44044</v>
      </c>
      <c r="E11" s="774"/>
      <c r="F11" s="775"/>
      <c r="G11" s="115" t="s">
        <v>9</v>
      </c>
      <c r="H11" s="773">
        <v>43861</v>
      </c>
      <c r="I11" s="775"/>
      <c r="J11" s="94"/>
      <c r="K11" s="94"/>
      <c r="L11" s="94"/>
      <c r="M11" s="94"/>
      <c r="N11" s="94"/>
      <c r="O11" s="95"/>
      <c r="P11" s="72"/>
      <c r="Q11" s="61"/>
      <c r="R11" s="61"/>
      <c r="S11" s="61"/>
      <c r="T11" s="61"/>
      <c r="U11" s="61"/>
      <c r="V11" s="61"/>
      <c r="W11" s="61"/>
      <c r="X11" s="61"/>
      <c r="Y11" s="61"/>
      <c r="Z11" s="61"/>
      <c r="AA11" s="61"/>
      <c r="AB11" s="61"/>
    </row>
    <row r="12" spans="1:28" ht="20.45" customHeight="1">
      <c r="A12" s="54"/>
      <c r="B12" s="776" t="s">
        <v>39</v>
      </c>
      <c r="C12" s="777"/>
      <c r="D12" s="119" t="s">
        <v>124</v>
      </c>
      <c r="E12" s="780" t="s">
        <v>73</v>
      </c>
      <c r="F12" s="781"/>
      <c r="G12" s="781"/>
      <c r="H12" s="781"/>
      <c r="I12" s="781"/>
      <c r="J12" s="781"/>
      <c r="K12" s="781"/>
      <c r="L12" s="782"/>
      <c r="M12" s="782"/>
      <c r="N12" s="96">
        <v>1</v>
      </c>
      <c r="O12" s="97"/>
      <c r="P12" s="73"/>
      <c r="Q12" s="61"/>
      <c r="R12" s="61"/>
      <c r="S12" s="61"/>
      <c r="T12" s="61"/>
      <c r="U12" s="61"/>
      <c r="V12" s="61"/>
      <c r="W12" s="61"/>
      <c r="X12" s="61"/>
      <c r="Y12" s="61"/>
      <c r="Z12" s="61"/>
      <c r="AA12" s="61"/>
      <c r="AB12" s="61"/>
    </row>
    <row r="13" spans="1:28" ht="20.45" customHeight="1">
      <c r="A13" s="54"/>
      <c r="B13" s="778"/>
      <c r="C13" s="779"/>
      <c r="D13" s="119"/>
      <c r="E13" s="116" t="s">
        <v>74</v>
      </c>
      <c r="F13" s="117"/>
      <c r="G13" s="126"/>
      <c r="H13" s="117"/>
      <c r="I13" s="117"/>
      <c r="J13" s="117"/>
      <c r="K13" s="117"/>
      <c r="L13" s="117"/>
      <c r="M13" s="117"/>
      <c r="N13" s="74"/>
      <c r="O13" s="69"/>
      <c r="P13" s="73"/>
      <c r="Q13" s="75"/>
      <c r="R13" s="61"/>
      <c r="S13" s="61"/>
      <c r="T13" s="61"/>
      <c r="U13" s="61"/>
      <c r="V13" s="61"/>
      <c r="W13" s="61"/>
      <c r="X13" s="61"/>
      <c r="Y13" s="61"/>
      <c r="Z13" s="61"/>
      <c r="AA13" s="61"/>
      <c r="AB13" s="61"/>
    </row>
    <row r="14" spans="1:28" ht="20.45" customHeight="1">
      <c r="A14" s="54"/>
      <c r="B14" s="783" t="s">
        <v>75</v>
      </c>
      <c r="C14" s="784"/>
      <c r="D14" s="119" t="s">
        <v>124</v>
      </c>
      <c r="E14" s="98" t="s">
        <v>76</v>
      </c>
      <c r="F14" s="94"/>
      <c r="G14" s="94"/>
      <c r="H14" s="94"/>
      <c r="I14" s="94"/>
      <c r="J14" s="119"/>
      <c r="K14" s="785" t="s">
        <v>77</v>
      </c>
      <c r="L14" s="785"/>
      <c r="M14" s="785"/>
      <c r="N14" s="785"/>
      <c r="O14" s="785"/>
      <c r="P14" s="76"/>
      <c r="Q14" s="75"/>
      <c r="R14" s="61"/>
      <c r="S14" s="61"/>
      <c r="T14" s="61"/>
      <c r="U14" s="61"/>
      <c r="V14" s="61"/>
      <c r="W14" s="61"/>
      <c r="X14" s="61"/>
      <c r="Y14" s="61"/>
      <c r="Z14" s="61"/>
      <c r="AA14" s="61"/>
      <c r="AB14" s="61"/>
    </row>
    <row r="15" spans="1:28" ht="20.45" customHeight="1">
      <c r="A15" s="54"/>
      <c r="B15" s="784"/>
      <c r="C15" s="784"/>
      <c r="D15" s="119"/>
      <c r="E15" s="786" t="s">
        <v>78</v>
      </c>
      <c r="F15" s="786"/>
      <c r="G15" s="786"/>
      <c r="H15" s="786"/>
      <c r="I15" s="786"/>
      <c r="J15" s="98"/>
      <c r="K15" s="787"/>
      <c r="L15" s="787"/>
      <c r="M15" s="787"/>
      <c r="N15" s="787"/>
      <c r="O15" s="760"/>
      <c r="P15" s="68"/>
      <c r="Q15" s="75"/>
      <c r="R15" s="61"/>
      <c r="S15" s="61"/>
      <c r="T15" s="61"/>
      <c r="U15" s="61"/>
      <c r="V15" s="61"/>
      <c r="W15" s="61"/>
      <c r="X15" s="61"/>
      <c r="Y15" s="61"/>
      <c r="Z15" s="61"/>
      <c r="AA15" s="61"/>
      <c r="AB15" s="61"/>
    </row>
    <row r="16" spans="1:28" ht="20.45" customHeight="1">
      <c r="A16" s="54"/>
      <c r="B16" s="77"/>
      <c r="C16" s="77"/>
      <c r="D16" s="72"/>
      <c r="E16" s="72"/>
      <c r="F16" s="72"/>
      <c r="G16" s="72"/>
      <c r="H16" s="72"/>
      <c r="I16" s="72"/>
      <c r="J16" s="72"/>
      <c r="K16" s="72"/>
      <c r="L16" s="72"/>
      <c r="M16" s="72"/>
      <c r="N16" s="72"/>
      <c r="O16" s="72"/>
      <c r="P16" s="72"/>
      <c r="Q16" s="61"/>
      <c r="R16" s="61"/>
      <c r="S16" s="61"/>
      <c r="T16" s="61"/>
      <c r="U16" s="61"/>
      <c r="V16" s="61"/>
      <c r="W16" s="61"/>
      <c r="X16" s="61"/>
      <c r="Y16" s="61"/>
      <c r="Z16" s="61"/>
      <c r="AA16" s="61"/>
      <c r="AB16" s="61"/>
    </row>
    <row r="17" spans="1:28" ht="20.45" customHeight="1" thickBot="1">
      <c r="A17" s="73"/>
      <c r="B17" s="78" t="s">
        <v>79</v>
      </c>
      <c r="C17" s="73"/>
      <c r="D17" s="79" t="s">
        <v>80</v>
      </c>
      <c r="E17" s="80"/>
      <c r="F17" s="80"/>
      <c r="G17" s="80"/>
      <c r="H17" s="80"/>
      <c r="I17" s="80"/>
      <c r="J17" s="80"/>
      <c r="K17" s="72"/>
      <c r="L17" s="72"/>
      <c r="M17" s="72"/>
      <c r="N17" s="81"/>
      <c r="O17" s="72"/>
      <c r="P17" s="72"/>
      <c r="Q17" s="75"/>
      <c r="R17" s="75"/>
      <c r="S17" s="75"/>
      <c r="T17" s="75"/>
      <c r="U17" s="75"/>
      <c r="V17" s="75"/>
      <c r="W17" s="75"/>
      <c r="X17" s="75"/>
      <c r="Y17" s="75"/>
      <c r="Z17" s="75"/>
      <c r="AA17" s="75"/>
      <c r="AB17" s="75"/>
    </row>
    <row r="18" spans="1:28" ht="44.45" customHeight="1" thickBot="1">
      <c r="A18" s="54"/>
      <c r="B18" s="791" t="s">
        <v>81</v>
      </c>
      <c r="C18" s="792"/>
      <c r="D18" s="793" t="s">
        <v>82</v>
      </c>
      <c r="E18" s="793"/>
      <c r="F18" s="793"/>
      <c r="G18" s="793"/>
      <c r="H18" s="793"/>
      <c r="I18" s="793"/>
      <c r="J18" s="793"/>
      <c r="K18" s="793"/>
      <c r="L18" s="793"/>
      <c r="M18" s="793"/>
      <c r="N18" s="793"/>
      <c r="O18" s="794"/>
      <c r="P18" s="120" t="s">
        <v>125</v>
      </c>
      <c r="Q18" s="61"/>
      <c r="R18" s="61"/>
      <c r="S18" s="61"/>
      <c r="T18" s="61"/>
      <c r="U18" s="61"/>
      <c r="V18" s="61"/>
      <c r="W18" s="61"/>
      <c r="X18" s="61"/>
      <c r="Y18" s="61"/>
      <c r="Z18" s="61"/>
      <c r="AA18" s="61"/>
      <c r="AB18" s="61"/>
    </row>
    <row r="19" spans="1:28" ht="37.15" customHeight="1" thickBot="1">
      <c r="A19" s="54"/>
      <c r="B19" s="795" t="s">
        <v>102</v>
      </c>
      <c r="C19" s="796"/>
      <c r="D19" s="789" t="s">
        <v>101</v>
      </c>
      <c r="E19" s="789"/>
      <c r="F19" s="789"/>
      <c r="G19" s="790"/>
      <c r="H19" s="123" t="s">
        <v>126</v>
      </c>
      <c r="I19" s="801" t="s">
        <v>99</v>
      </c>
      <c r="J19" s="802"/>
      <c r="K19" s="802"/>
      <c r="L19" s="802"/>
      <c r="M19" s="802"/>
      <c r="N19" s="802"/>
      <c r="O19" s="802"/>
      <c r="P19" s="803"/>
      <c r="Q19" s="61"/>
      <c r="R19" s="61"/>
      <c r="S19" s="61"/>
      <c r="T19" s="61"/>
      <c r="U19" s="61"/>
      <c r="V19" s="61"/>
      <c r="W19" s="61"/>
      <c r="X19" s="61"/>
      <c r="Y19" s="61"/>
      <c r="Z19" s="61"/>
      <c r="AA19" s="61"/>
      <c r="AB19" s="61"/>
    </row>
    <row r="20" spans="1:28" ht="37.15" customHeight="1" thickBot="1">
      <c r="A20" s="54"/>
      <c r="B20" s="797"/>
      <c r="C20" s="798"/>
      <c r="D20" s="789"/>
      <c r="E20" s="789"/>
      <c r="F20" s="789"/>
      <c r="G20" s="790"/>
      <c r="H20" s="123"/>
      <c r="I20" s="801" t="s">
        <v>100</v>
      </c>
      <c r="J20" s="802"/>
      <c r="K20" s="802"/>
      <c r="L20" s="802"/>
      <c r="M20" s="802"/>
      <c r="N20" s="802"/>
      <c r="O20" s="802"/>
      <c r="P20" s="802"/>
      <c r="Q20" s="61"/>
      <c r="R20" s="61"/>
      <c r="S20" s="61"/>
      <c r="T20" s="61"/>
      <c r="U20" s="61"/>
      <c r="V20" s="61"/>
      <c r="W20" s="61"/>
      <c r="X20" s="61"/>
      <c r="Y20" s="61"/>
      <c r="Z20" s="61"/>
      <c r="AA20" s="61"/>
      <c r="AB20" s="61"/>
    </row>
    <row r="21" spans="1:28" ht="37.15" customHeight="1" thickBot="1">
      <c r="A21" s="54"/>
      <c r="B21" s="799"/>
      <c r="C21" s="800"/>
      <c r="D21" s="789"/>
      <c r="E21" s="789"/>
      <c r="F21" s="789"/>
      <c r="G21" s="790"/>
      <c r="H21" s="127"/>
      <c r="I21" s="801" t="s">
        <v>98</v>
      </c>
      <c r="J21" s="802"/>
      <c r="K21" s="802"/>
      <c r="L21" s="802"/>
      <c r="M21" s="802"/>
      <c r="N21" s="802"/>
      <c r="O21" s="802"/>
      <c r="P21" s="804"/>
      <c r="Q21" s="61"/>
      <c r="R21" s="61"/>
      <c r="S21" s="61"/>
      <c r="T21" s="61"/>
      <c r="U21" s="61"/>
      <c r="V21" s="61"/>
      <c r="W21" s="61"/>
      <c r="X21" s="61"/>
      <c r="Y21" s="61"/>
      <c r="Z21" s="61"/>
      <c r="AA21" s="61"/>
      <c r="AB21" s="61"/>
    </row>
    <row r="22" spans="1:28" ht="43.15" customHeight="1" thickBot="1">
      <c r="A22" s="54"/>
      <c r="B22" s="806" t="s">
        <v>83</v>
      </c>
      <c r="C22" s="779"/>
      <c r="D22" s="789" t="s">
        <v>84</v>
      </c>
      <c r="E22" s="789"/>
      <c r="F22" s="789"/>
      <c r="G22" s="789"/>
      <c r="H22" s="807"/>
      <c r="I22" s="807"/>
      <c r="J22" s="807"/>
      <c r="K22" s="807"/>
      <c r="L22" s="807"/>
      <c r="M22" s="807"/>
      <c r="N22" s="807"/>
      <c r="O22" s="808"/>
      <c r="P22" s="120" t="s">
        <v>125</v>
      </c>
      <c r="Q22" s="61"/>
      <c r="R22" s="61"/>
      <c r="S22" s="61"/>
      <c r="T22" s="61"/>
      <c r="U22" s="61"/>
      <c r="V22" s="61"/>
      <c r="W22" s="61"/>
      <c r="X22" s="61"/>
      <c r="Y22" s="61"/>
      <c r="Z22" s="61"/>
      <c r="AA22" s="61"/>
      <c r="AB22" s="61"/>
    </row>
    <row r="23" spans="1:28" ht="43.15" customHeight="1" thickBot="1">
      <c r="A23" s="54"/>
      <c r="B23" s="809" t="s">
        <v>85</v>
      </c>
      <c r="C23" s="810"/>
      <c r="D23" s="789" t="s">
        <v>86</v>
      </c>
      <c r="E23" s="789"/>
      <c r="F23" s="789"/>
      <c r="G23" s="789"/>
      <c r="H23" s="789"/>
      <c r="I23" s="789"/>
      <c r="J23" s="789"/>
      <c r="K23" s="789"/>
      <c r="L23" s="789"/>
      <c r="M23" s="789"/>
      <c r="N23" s="789"/>
      <c r="O23" s="790"/>
      <c r="P23" s="120" t="s">
        <v>125</v>
      </c>
      <c r="Q23" s="61"/>
      <c r="R23" s="61"/>
      <c r="S23" s="61"/>
      <c r="T23" s="61"/>
      <c r="U23" s="61"/>
      <c r="V23" s="61"/>
      <c r="W23" s="61"/>
      <c r="X23" s="61"/>
      <c r="Y23" s="61"/>
      <c r="Z23" s="61"/>
      <c r="AA23" s="61"/>
      <c r="AB23" s="61"/>
    </row>
    <row r="24" spans="1:28" ht="43.15" customHeight="1" thickBot="1">
      <c r="A24" s="54"/>
      <c r="B24" s="811"/>
      <c r="C24" s="812"/>
      <c r="D24" s="789" t="s">
        <v>87</v>
      </c>
      <c r="E24" s="789"/>
      <c r="F24" s="789"/>
      <c r="G24" s="789"/>
      <c r="H24" s="789"/>
      <c r="I24" s="789"/>
      <c r="J24" s="789"/>
      <c r="K24" s="789"/>
      <c r="L24" s="789"/>
      <c r="M24" s="789"/>
      <c r="N24" s="789"/>
      <c r="O24" s="790"/>
      <c r="P24" s="120" t="s">
        <v>125</v>
      </c>
      <c r="Q24" s="61"/>
      <c r="R24" s="61"/>
      <c r="S24" s="788"/>
      <c r="T24" s="788"/>
      <c r="U24" s="788"/>
      <c r="V24" s="788"/>
      <c r="W24" s="788"/>
      <c r="X24" s="788"/>
      <c r="Y24" s="788"/>
      <c r="Z24" s="788"/>
      <c r="AA24" s="788"/>
      <c r="AB24" s="788"/>
    </row>
    <row r="25" spans="1:28" ht="43.15" customHeight="1" thickBot="1">
      <c r="A25" s="54"/>
      <c r="B25" s="813"/>
      <c r="C25" s="814"/>
      <c r="D25" s="789" t="s">
        <v>88</v>
      </c>
      <c r="E25" s="789"/>
      <c r="F25" s="789"/>
      <c r="G25" s="789"/>
      <c r="H25" s="789"/>
      <c r="I25" s="789"/>
      <c r="J25" s="789"/>
      <c r="K25" s="789"/>
      <c r="L25" s="789"/>
      <c r="M25" s="789"/>
      <c r="N25" s="789"/>
      <c r="O25" s="790"/>
      <c r="P25" s="120" t="s">
        <v>125</v>
      </c>
      <c r="Q25" s="61"/>
      <c r="R25" s="61"/>
      <c r="S25" s="61"/>
      <c r="T25" s="61"/>
      <c r="U25" s="61"/>
      <c r="V25" s="61"/>
      <c r="W25" s="61"/>
      <c r="X25" s="61"/>
      <c r="Y25" s="61"/>
      <c r="Z25" s="61"/>
      <c r="AA25" s="61"/>
      <c r="AB25" s="61"/>
    </row>
    <row r="26" spans="1:28" ht="28.15" customHeight="1">
      <c r="A26" s="54"/>
      <c r="B26" s="82"/>
      <c r="C26" s="82"/>
      <c r="D26" s="72"/>
      <c r="E26" s="72"/>
      <c r="F26" s="72"/>
      <c r="G26" s="72"/>
      <c r="H26" s="72"/>
      <c r="I26" s="72"/>
      <c r="J26" s="72"/>
      <c r="K26" s="72"/>
      <c r="L26" s="72"/>
      <c r="M26" s="72"/>
      <c r="N26" s="72"/>
      <c r="O26" s="72"/>
      <c r="P26" s="72"/>
      <c r="Q26" s="61"/>
      <c r="R26" s="61"/>
      <c r="S26" s="61"/>
      <c r="T26" s="61"/>
      <c r="U26" s="61"/>
      <c r="V26" s="61"/>
      <c r="W26" s="61"/>
      <c r="X26" s="61"/>
      <c r="Y26" s="61"/>
      <c r="Z26" s="61"/>
      <c r="AA26" s="61"/>
      <c r="AB26" s="61"/>
    </row>
    <row r="27" spans="1:28" ht="18.600000000000001" customHeight="1">
      <c r="A27" s="12"/>
      <c r="B27" s="122" t="s">
        <v>122</v>
      </c>
      <c r="C27" s="121"/>
      <c r="D27" s="121"/>
      <c r="E27" s="86"/>
      <c r="F27" s="12"/>
      <c r="G27" s="86"/>
      <c r="H27" s="86"/>
      <c r="I27" s="86"/>
      <c r="J27" s="86"/>
      <c r="K27" s="12"/>
      <c r="L27" s="12"/>
      <c r="M27" s="12"/>
      <c r="N27" s="12"/>
      <c r="O27" s="12"/>
      <c r="P27" s="12"/>
      <c r="Q27" s="12"/>
      <c r="R27" s="12"/>
      <c r="S27" s="12"/>
      <c r="T27" s="12"/>
      <c r="U27" s="12"/>
      <c r="V27" s="12"/>
      <c r="W27" s="12"/>
      <c r="X27" s="12"/>
      <c r="Y27" s="12"/>
      <c r="Z27" s="12"/>
      <c r="AA27" s="12"/>
      <c r="AB27" s="12"/>
    </row>
    <row r="28" spans="1:28" ht="18.600000000000001" customHeight="1">
      <c r="A28" s="12"/>
      <c r="B28" s="86"/>
      <c r="C28" s="87"/>
      <c r="D28" s="86"/>
      <c r="E28" s="86"/>
      <c r="F28" s="86"/>
      <c r="G28" s="86"/>
      <c r="H28" s="86"/>
      <c r="I28" s="86"/>
      <c r="J28" s="86"/>
      <c r="K28" s="12"/>
      <c r="L28" s="12"/>
      <c r="M28" s="12"/>
      <c r="N28" s="12"/>
      <c r="O28" s="12"/>
      <c r="P28" s="12"/>
      <c r="Q28" s="12"/>
      <c r="R28" s="12"/>
      <c r="S28" s="12"/>
      <c r="T28" s="12"/>
      <c r="U28" s="12"/>
      <c r="V28" s="12"/>
      <c r="W28" s="12"/>
      <c r="X28" s="12"/>
      <c r="Y28" s="12"/>
      <c r="Z28" s="12"/>
      <c r="AA28" s="12"/>
      <c r="AB28" s="12"/>
    </row>
    <row r="29" spans="1:28" ht="18.600000000000001" customHeight="1">
      <c r="A29" s="12"/>
      <c r="B29" s="86" t="s">
        <v>90</v>
      </c>
      <c r="C29" s="88"/>
      <c r="D29" s="86"/>
      <c r="E29" s="86"/>
      <c r="F29" s="86"/>
      <c r="G29" s="86"/>
      <c r="H29" s="86"/>
      <c r="I29" s="86"/>
      <c r="J29" s="86"/>
      <c r="K29" s="12"/>
      <c r="L29" s="12"/>
      <c r="M29" s="12"/>
      <c r="N29" s="12"/>
      <c r="O29" s="12"/>
      <c r="P29" s="12"/>
      <c r="Q29" s="12"/>
      <c r="R29" s="12"/>
      <c r="S29" s="12"/>
      <c r="T29" s="12"/>
      <c r="U29" s="12"/>
      <c r="V29" s="12"/>
      <c r="W29" s="12"/>
      <c r="X29" s="12"/>
      <c r="Y29" s="12"/>
      <c r="Z29" s="12"/>
      <c r="AA29" s="12"/>
      <c r="AB29" s="12"/>
    </row>
    <row r="30" spans="1:28" ht="18.600000000000001" customHeight="1">
      <c r="A30" s="12"/>
      <c r="B30" s="89"/>
      <c r="C30" s="86"/>
      <c r="D30" s="86"/>
      <c r="E30" s="86"/>
      <c r="F30" s="86"/>
      <c r="G30" s="86"/>
      <c r="H30" s="86"/>
      <c r="I30" s="86"/>
      <c r="J30" s="86"/>
      <c r="K30" s="12"/>
      <c r="L30" s="12"/>
      <c r="M30" s="12"/>
      <c r="N30" s="12"/>
      <c r="O30" s="12"/>
      <c r="P30" s="12"/>
      <c r="Q30" s="12"/>
      <c r="R30" s="12"/>
      <c r="S30" s="12"/>
      <c r="T30" s="12"/>
      <c r="U30" s="12"/>
      <c r="V30" s="12"/>
      <c r="W30" s="12"/>
      <c r="X30" s="12"/>
      <c r="Y30" s="12"/>
      <c r="Z30" s="12"/>
      <c r="AA30" s="12"/>
      <c r="AB30" s="12"/>
    </row>
    <row r="31" spans="1:28" ht="18.600000000000001" customHeight="1">
      <c r="A31" s="12"/>
      <c r="B31" s="86"/>
      <c r="C31" s="86" t="s">
        <v>91</v>
      </c>
      <c r="D31" s="86"/>
      <c r="E31" s="86"/>
      <c r="F31" s="86"/>
      <c r="G31" s="86"/>
      <c r="H31" s="86"/>
      <c r="I31" s="86"/>
      <c r="J31" s="86"/>
      <c r="K31" s="12"/>
      <c r="L31" s="12"/>
      <c r="M31" s="12"/>
      <c r="N31" s="12"/>
      <c r="O31" s="12"/>
      <c r="P31" s="12"/>
      <c r="Q31" s="12"/>
      <c r="R31" s="12"/>
      <c r="S31" s="12"/>
      <c r="T31" s="12"/>
      <c r="U31" s="12"/>
      <c r="V31" s="12"/>
      <c r="W31" s="12"/>
      <c r="X31" s="12"/>
      <c r="Y31" s="12"/>
      <c r="Z31" s="12"/>
      <c r="AA31" s="12"/>
      <c r="AB31" s="12"/>
    </row>
    <row r="32" spans="1:28" ht="28.9" customHeight="1">
      <c r="A32" s="12"/>
      <c r="B32" s="86"/>
      <c r="C32" s="90" t="s">
        <v>92</v>
      </c>
      <c r="D32" s="805" t="s">
        <v>121</v>
      </c>
      <c r="E32" s="805"/>
      <c r="F32" s="805"/>
      <c r="G32" s="805"/>
      <c r="H32" s="90"/>
      <c r="I32" s="90" t="s">
        <v>123</v>
      </c>
      <c r="J32" s="90"/>
      <c r="K32" s="12"/>
      <c r="L32" s="12"/>
      <c r="M32" s="12"/>
      <c r="N32" s="12"/>
      <c r="O32" s="12"/>
      <c r="P32" s="12"/>
      <c r="Q32" s="12"/>
      <c r="R32" s="12"/>
      <c r="S32" s="12"/>
      <c r="T32" s="12"/>
      <c r="U32" s="12"/>
      <c r="V32" s="12"/>
      <c r="W32" s="12"/>
      <c r="X32" s="12"/>
      <c r="Y32" s="12"/>
      <c r="Z32" s="12"/>
      <c r="AA32" s="12"/>
      <c r="AB32" s="12"/>
    </row>
    <row r="33" spans="1:28" ht="18.600000000000001" customHeight="1">
      <c r="A33" s="12"/>
      <c r="B33" s="12"/>
      <c r="C33" s="91"/>
      <c r="D33" s="12"/>
      <c r="E33" s="12"/>
      <c r="F33" s="12"/>
      <c r="G33" s="12"/>
      <c r="H33" s="12"/>
      <c r="I33" s="12"/>
      <c r="J33" s="12"/>
      <c r="K33" s="12"/>
      <c r="L33" s="12"/>
      <c r="M33" s="12"/>
      <c r="N33" s="12"/>
      <c r="O33" s="12"/>
      <c r="P33" s="12"/>
      <c r="Q33" s="12"/>
      <c r="R33" s="12"/>
      <c r="S33" s="12"/>
      <c r="T33" s="12"/>
      <c r="U33" s="12"/>
      <c r="V33" s="12"/>
      <c r="W33" s="12"/>
      <c r="X33" s="12"/>
      <c r="Y33" s="12"/>
      <c r="Z33" s="12"/>
      <c r="AA33" s="12"/>
      <c r="AB33" s="12"/>
    </row>
    <row r="34" spans="1:28" ht="18.600000000000001" customHeight="1">
      <c r="A34" s="83"/>
      <c r="B34" s="92" t="s">
        <v>93</v>
      </c>
      <c r="C34" s="61"/>
      <c r="D34" s="61"/>
      <c r="E34" s="61"/>
      <c r="F34" s="84"/>
      <c r="G34" s="84"/>
      <c r="H34" s="84"/>
      <c r="I34" s="84"/>
      <c r="J34" s="85"/>
      <c r="K34" s="83"/>
      <c r="L34" s="83"/>
      <c r="M34" s="85"/>
      <c r="N34" s="61"/>
      <c r="O34" s="61"/>
      <c r="P34" s="61"/>
      <c r="Q34" s="61"/>
      <c r="R34" s="61"/>
      <c r="S34" s="61"/>
      <c r="T34" s="61"/>
      <c r="U34" s="61"/>
      <c r="V34" s="61"/>
      <c r="W34" s="61"/>
      <c r="X34" s="61"/>
      <c r="Y34" s="61"/>
      <c r="Z34" s="61"/>
      <c r="AA34" s="61"/>
      <c r="AB34" s="61"/>
    </row>
    <row r="35" spans="1:28">
      <c r="A35" s="83"/>
      <c r="B35" s="61"/>
      <c r="C35" s="61"/>
      <c r="D35" s="61"/>
      <c r="E35" s="61"/>
      <c r="F35" s="84"/>
      <c r="G35" s="84"/>
      <c r="H35" s="84"/>
      <c r="I35" s="84"/>
      <c r="J35" s="85"/>
      <c r="K35" s="83"/>
      <c r="L35" s="83"/>
      <c r="M35" s="85"/>
      <c r="N35" s="61"/>
      <c r="O35" s="61"/>
      <c r="P35" s="61"/>
      <c r="Q35" s="61"/>
      <c r="R35" s="61"/>
      <c r="S35" s="61"/>
      <c r="T35" s="61"/>
      <c r="U35" s="61"/>
      <c r="V35" s="61"/>
      <c r="W35" s="61"/>
      <c r="X35" s="61"/>
      <c r="Y35" s="61"/>
      <c r="Z35" s="61"/>
      <c r="AA35" s="61"/>
      <c r="AB35" s="61"/>
    </row>
  </sheetData>
  <sheetProtection selectLockedCells="1" selectUnlockedCells="1"/>
  <mergeCells count="34">
    <mergeCell ref="D32:G32"/>
    <mergeCell ref="B22:C22"/>
    <mergeCell ref="D22:O22"/>
    <mergeCell ref="B23:C25"/>
    <mergeCell ref="D23:O23"/>
    <mergeCell ref="D24:O24"/>
    <mergeCell ref="S24:AB24"/>
    <mergeCell ref="D25:O25"/>
    <mergeCell ref="B18:C18"/>
    <mergeCell ref="D18:O18"/>
    <mergeCell ref="B19:C21"/>
    <mergeCell ref="D19:G21"/>
    <mergeCell ref="I19:P19"/>
    <mergeCell ref="I20:P20"/>
    <mergeCell ref="I21:P21"/>
    <mergeCell ref="B12:C13"/>
    <mergeCell ref="E12:M12"/>
    <mergeCell ref="B14:C15"/>
    <mergeCell ref="K14:O14"/>
    <mergeCell ref="E15:I15"/>
    <mergeCell ref="K15:O15"/>
    <mergeCell ref="B10:C10"/>
    <mergeCell ref="D10:I10"/>
    <mergeCell ref="J10:K10"/>
    <mergeCell ref="L10:M10"/>
    <mergeCell ref="B11:C11"/>
    <mergeCell ref="D11:F11"/>
    <mergeCell ref="H11:I11"/>
    <mergeCell ref="A5:P5"/>
    <mergeCell ref="A6:N6"/>
    <mergeCell ref="B8:C8"/>
    <mergeCell ref="D8:O8"/>
    <mergeCell ref="B9:C9"/>
    <mergeCell ref="D9:O9"/>
  </mergeCells>
  <phoneticPr fontId="2"/>
  <dataValidations count="2">
    <dataValidation type="list" allowBlank="1" showInputMessage="1" showErrorMessage="1" sqref="O10">
      <formula1>"①,②,③"</formula1>
    </dataValidation>
    <dataValidation type="list" allowBlank="1" showInputMessage="1" showErrorMessage="1" sqref="D12:D15 J14">
      <formula1>"〇"</formula1>
    </dataValidation>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Group Box 1">
              <controlPr defaultSize="0" autoFill="0" autoPict="0">
                <anchor moveWithCells="1">
                  <from>
                    <xdr:col>2</xdr:col>
                    <xdr:colOff>781050</xdr:colOff>
                    <xdr:row>22</xdr:row>
                    <xdr:rowOff>0</xdr:rowOff>
                  </from>
                  <to>
                    <xdr:col>3</xdr:col>
                    <xdr:colOff>276225</xdr:colOff>
                    <xdr:row>23</xdr:row>
                    <xdr:rowOff>95250</xdr:rowOff>
                  </to>
                </anchor>
              </controlPr>
            </control>
          </mc:Choice>
        </mc:AlternateContent>
        <mc:AlternateContent xmlns:mc="http://schemas.openxmlformats.org/markup-compatibility/2006">
          <mc:Choice Requires="x14">
            <control shapeId="50178" r:id="rId5" name="Group Box 2">
              <controlPr defaultSize="0" autoFill="0" autoPict="0">
                <anchor moveWithCells="1">
                  <from>
                    <xdr:col>2</xdr:col>
                    <xdr:colOff>781050</xdr:colOff>
                    <xdr:row>8</xdr:row>
                    <xdr:rowOff>276225</xdr:rowOff>
                  </from>
                  <to>
                    <xdr:col>3</xdr:col>
                    <xdr:colOff>276225</xdr:colOff>
                    <xdr:row>11</xdr:row>
                    <xdr:rowOff>123825</xdr:rowOff>
                  </to>
                </anchor>
              </controlPr>
            </control>
          </mc:Choice>
        </mc:AlternateContent>
        <mc:AlternateContent xmlns:mc="http://schemas.openxmlformats.org/markup-compatibility/2006">
          <mc:Choice Requires="x14">
            <control shapeId="50179" r:id="rId6" name="Group Box 3">
              <controlPr defaultSize="0" autoFill="0" autoPict="0">
                <anchor moveWithCells="1">
                  <from>
                    <xdr:col>2</xdr:col>
                    <xdr:colOff>781050</xdr:colOff>
                    <xdr:row>21</xdr:row>
                    <xdr:rowOff>0</xdr:rowOff>
                  </from>
                  <to>
                    <xdr:col>3</xdr:col>
                    <xdr:colOff>276225</xdr:colOff>
                    <xdr:row>22</xdr:row>
                    <xdr:rowOff>95250</xdr:rowOff>
                  </to>
                </anchor>
              </controlPr>
            </control>
          </mc:Choice>
        </mc:AlternateContent>
        <mc:AlternateContent xmlns:mc="http://schemas.openxmlformats.org/markup-compatibility/2006">
          <mc:Choice Requires="x14">
            <control shapeId="50180" r:id="rId7" name="Group Box 4">
              <controlPr defaultSize="0" autoFill="0" autoPict="0">
                <anchor moveWithCells="1">
                  <from>
                    <xdr:col>2</xdr:col>
                    <xdr:colOff>781050</xdr:colOff>
                    <xdr:row>12</xdr:row>
                    <xdr:rowOff>0</xdr:rowOff>
                  </from>
                  <to>
                    <xdr:col>3</xdr:col>
                    <xdr:colOff>276225</xdr:colOff>
                    <xdr:row>14</xdr:row>
                    <xdr:rowOff>133350</xdr:rowOff>
                  </to>
                </anchor>
              </controlPr>
            </control>
          </mc:Choice>
        </mc:AlternateContent>
        <mc:AlternateContent xmlns:mc="http://schemas.openxmlformats.org/markup-compatibility/2006">
          <mc:Choice Requires="x14">
            <control shapeId="50181" r:id="rId8" name="Group Box 5">
              <controlPr defaultSize="0" autoFill="0" autoPict="0">
                <anchor moveWithCells="1">
                  <from>
                    <xdr:col>2</xdr:col>
                    <xdr:colOff>781050</xdr:colOff>
                    <xdr:row>22</xdr:row>
                    <xdr:rowOff>0</xdr:rowOff>
                  </from>
                  <to>
                    <xdr:col>3</xdr:col>
                    <xdr:colOff>276225</xdr:colOff>
                    <xdr:row>23</xdr:row>
                    <xdr:rowOff>95250</xdr:rowOff>
                  </to>
                </anchor>
              </controlPr>
            </control>
          </mc:Choice>
        </mc:AlternateContent>
        <mc:AlternateContent xmlns:mc="http://schemas.openxmlformats.org/markup-compatibility/2006">
          <mc:Choice Requires="x14">
            <control shapeId="50182" r:id="rId9" name="Group Box 6">
              <controlPr defaultSize="0" autoFill="0" autoPict="0">
                <anchor moveWithCells="1">
                  <from>
                    <xdr:col>2</xdr:col>
                    <xdr:colOff>781050</xdr:colOff>
                    <xdr:row>8</xdr:row>
                    <xdr:rowOff>276225</xdr:rowOff>
                  </from>
                  <to>
                    <xdr:col>3</xdr:col>
                    <xdr:colOff>276225</xdr:colOff>
                    <xdr:row>11</xdr:row>
                    <xdr:rowOff>123825</xdr:rowOff>
                  </to>
                </anchor>
              </controlPr>
            </control>
          </mc:Choice>
        </mc:AlternateContent>
        <mc:AlternateContent xmlns:mc="http://schemas.openxmlformats.org/markup-compatibility/2006">
          <mc:Choice Requires="x14">
            <control shapeId="50183" r:id="rId10" name="Group Box 7">
              <controlPr defaultSize="0" autoFill="0" autoPict="0">
                <anchor moveWithCells="1">
                  <from>
                    <xdr:col>2</xdr:col>
                    <xdr:colOff>781050</xdr:colOff>
                    <xdr:row>21</xdr:row>
                    <xdr:rowOff>0</xdr:rowOff>
                  </from>
                  <to>
                    <xdr:col>3</xdr:col>
                    <xdr:colOff>276225</xdr:colOff>
                    <xdr:row>22</xdr:row>
                    <xdr:rowOff>95250</xdr:rowOff>
                  </to>
                </anchor>
              </controlPr>
            </control>
          </mc:Choice>
        </mc:AlternateContent>
        <mc:AlternateContent xmlns:mc="http://schemas.openxmlformats.org/markup-compatibility/2006">
          <mc:Choice Requires="x14">
            <control shapeId="50184" r:id="rId11" name="Group Box 8">
              <controlPr defaultSize="0" autoFill="0" autoPict="0">
                <anchor moveWithCells="1">
                  <from>
                    <xdr:col>2</xdr:col>
                    <xdr:colOff>781050</xdr:colOff>
                    <xdr:row>12</xdr:row>
                    <xdr:rowOff>0</xdr:rowOff>
                  </from>
                  <to>
                    <xdr:col>3</xdr:col>
                    <xdr:colOff>276225</xdr:colOff>
                    <xdr:row>14</xdr:row>
                    <xdr:rowOff>133350</xdr:rowOff>
                  </to>
                </anchor>
              </controlPr>
            </control>
          </mc:Choice>
        </mc:AlternateContent>
        <mc:AlternateContent xmlns:mc="http://schemas.openxmlformats.org/markup-compatibility/2006">
          <mc:Choice Requires="x14">
            <control shapeId="50185" r:id="rId12" name="Group Box 9">
              <controlPr defaultSize="0" autoFill="0" autoPict="0">
                <anchor moveWithCells="1">
                  <from>
                    <xdr:col>8</xdr:col>
                    <xdr:colOff>781050</xdr:colOff>
                    <xdr:row>12</xdr:row>
                    <xdr:rowOff>0</xdr:rowOff>
                  </from>
                  <to>
                    <xdr:col>9</xdr:col>
                    <xdr:colOff>276225</xdr:colOff>
                    <xdr:row>14</xdr:row>
                    <xdr:rowOff>133350</xdr:rowOff>
                  </to>
                </anchor>
              </controlPr>
            </control>
          </mc:Choice>
        </mc:AlternateContent>
        <mc:AlternateContent xmlns:mc="http://schemas.openxmlformats.org/markup-compatibility/2006">
          <mc:Choice Requires="x14">
            <control shapeId="50186" r:id="rId13" name="Group Box 10">
              <controlPr defaultSize="0" autoFill="0" autoPict="0">
                <anchor moveWithCells="1">
                  <from>
                    <xdr:col>8</xdr:col>
                    <xdr:colOff>781050</xdr:colOff>
                    <xdr:row>12</xdr:row>
                    <xdr:rowOff>0</xdr:rowOff>
                  </from>
                  <to>
                    <xdr:col>9</xdr:col>
                    <xdr:colOff>276225</xdr:colOff>
                    <xdr:row>14</xdr:row>
                    <xdr:rowOff>133350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W41"/>
  <sheetViews>
    <sheetView view="pageBreakPreview" topLeftCell="B28" zoomScale="80" zoomScaleNormal="100" zoomScaleSheetLayoutView="80" workbookViewId="0">
      <selection activeCell="E20" sqref="E20:N20"/>
    </sheetView>
  </sheetViews>
  <sheetFormatPr defaultColWidth="9" defaultRowHeight="13.5"/>
  <cols>
    <col min="1" max="1" width="1" style="133" customWidth="1"/>
    <col min="2" max="2" width="14" style="134" customWidth="1"/>
    <col min="3" max="3" width="11.5" style="134" customWidth="1"/>
    <col min="4" max="4" width="7.75" style="134" customWidth="1"/>
    <col min="5" max="5" width="2.875" style="134" customWidth="1"/>
    <col min="6" max="6" width="7.875" style="146" customWidth="1"/>
    <col min="7" max="7" width="5.5" style="146" customWidth="1"/>
    <col min="8" max="9" width="7.5" style="146" customWidth="1"/>
    <col min="10" max="10" width="6.125" style="132" customWidth="1"/>
    <col min="11" max="11" width="4.875" style="133" customWidth="1"/>
    <col min="12" max="12" width="13.875" style="133" customWidth="1"/>
    <col min="13" max="13" width="6.125" style="133" customWidth="1"/>
    <col min="14" max="14" width="4.25" style="132" customWidth="1"/>
    <col min="15" max="15" width="14.875" style="134" customWidth="1"/>
    <col min="16" max="16" width="5.125" style="134" customWidth="1"/>
    <col min="17" max="17" width="2.625" style="134" customWidth="1"/>
    <col min="18" max="18" width="2.5" style="134" customWidth="1"/>
    <col min="19" max="16384" width="9" style="134"/>
  </cols>
  <sheetData>
    <row r="1" spans="1:21">
      <c r="A1" s="815" t="s">
        <v>107</v>
      </c>
      <c r="B1" s="815"/>
      <c r="C1" s="815"/>
      <c r="D1" s="815"/>
      <c r="E1" s="815"/>
      <c r="F1" s="815"/>
      <c r="G1" s="815"/>
      <c r="H1" s="815"/>
      <c r="I1" s="815"/>
    </row>
    <row r="2" spans="1:21" ht="18" customHeight="1">
      <c r="A2" s="815"/>
      <c r="B2" s="815"/>
      <c r="C2" s="815"/>
      <c r="D2" s="815"/>
      <c r="E2" s="815"/>
      <c r="F2" s="815"/>
      <c r="G2" s="815"/>
      <c r="H2" s="815"/>
      <c r="I2" s="815"/>
      <c r="K2" s="135"/>
      <c r="L2" s="135"/>
      <c r="M2" s="135"/>
      <c r="O2" s="871" t="s">
        <v>49</v>
      </c>
      <c r="P2" s="871"/>
      <c r="U2" s="134" t="s">
        <v>4</v>
      </c>
    </row>
    <row r="3" spans="1:21" ht="18" customHeight="1">
      <c r="A3" s="136" t="s">
        <v>3</v>
      </c>
      <c r="B3" s="135"/>
      <c r="C3" s="135"/>
      <c r="D3" s="135"/>
      <c r="E3" s="135"/>
      <c r="F3" s="137"/>
      <c r="G3" s="137"/>
      <c r="H3" s="137"/>
      <c r="I3" s="137"/>
      <c r="M3" s="514" t="s">
        <v>97</v>
      </c>
      <c r="N3" s="514"/>
      <c r="O3" s="514"/>
      <c r="P3" s="514"/>
      <c r="Q3" s="135"/>
      <c r="T3" s="138"/>
    </row>
    <row r="4" spans="1:21" ht="18" customHeight="1">
      <c r="A4" s="135"/>
      <c r="B4" s="135"/>
      <c r="C4" s="135"/>
      <c r="D4" s="135"/>
      <c r="E4" s="135"/>
      <c r="F4" s="137"/>
      <c r="G4" s="137"/>
      <c r="H4" s="137"/>
      <c r="I4" s="139" t="s">
        <v>2</v>
      </c>
      <c r="J4" s="876" t="s">
        <v>8</v>
      </c>
      <c r="K4" s="876"/>
      <c r="L4" s="872"/>
      <c r="M4" s="872"/>
      <c r="N4" s="872"/>
      <c r="O4" s="872"/>
      <c r="P4" s="872"/>
    </row>
    <row r="5" spans="1:21" ht="18" customHeight="1">
      <c r="A5" s="135"/>
      <c r="B5" s="135"/>
      <c r="C5" s="135"/>
      <c r="D5" s="135"/>
      <c r="E5" s="135"/>
      <c r="F5" s="137"/>
      <c r="G5" s="137"/>
      <c r="H5" s="137"/>
      <c r="I5" s="132"/>
      <c r="J5" s="877" t="s">
        <v>11</v>
      </c>
      <c r="K5" s="877"/>
      <c r="L5" s="873"/>
      <c r="M5" s="873"/>
      <c r="N5" s="873"/>
      <c r="O5" s="873"/>
      <c r="P5" s="873"/>
    </row>
    <row r="6" spans="1:21" ht="18" customHeight="1">
      <c r="A6" s="135"/>
      <c r="B6" s="135"/>
      <c r="C6" s="135"/>
      <c r="D6" s="135"/>
      <c r="E6" s="135"/>
      <c r="F6" s="137"/>
      <c r="G6" s="137"/>
      <c r="H6" s="137"/>
      <c r="I6" s="132"/>
      <c r="J6" s="878" t="s">
        <v>10</v>
      </c>
      <c r="K6" s="878"/>
      <c r="L6" s="836"/>
      <c r="M6" s="836"/>
      <c r="N6" s="836"/>
      <c r="O6" s="836"/>
      <c r="P6" s="836"/>
    </row>
    <row r="7" spans="1:21" ht="18" customHeight="1">
      <c r="A7" s="816" t="s">
        <v>21</v>
      </c>
      <c r="B7" s="816"/>
      <c r="C7" s="816"/>
      <c r="D7" s="816"/>
      <c r="E7" s="816"/>
      <c r="F7" s="816"/>
      <c r="G7" s="816"/>
      <c r="H7" s="816"/>
      <c r="I7" s="816"/>
      <c r="J7" s="816"/>
      <c r="K7" s="816"/>
      <c r="L7" s="816"/>
      <c r="M7" s="816"/>
      <c r="N7" s="816"/>
      <c r="O7" s="816"/>
    </row>
    <row r="8" spans="1:21" ht="39.75" customHeight="1">
      <c r="A8" s="140"/>
      <c r="B8" s="141" t="s">
        <v>131</v>
      </c>
      <c r="C8" s="20">
        <v>5</v>
      </c>
      <c r="D8" s="874" t="s">
        <v>104</v>
      </c>
      <c r="E8" s="875"/>
      <c r="F8" s="875"/>
      <c r="G8" s="875"/>
      <c r="H8" s="875"/>
      <c r="I8" s="875"/>
      <c r="J8" s="875"/>
      <c r="K8" s="875"/>
      <c r="L8" s="875"/>
      <c r="M8" s="875"/>
      <c r="N8" s="875"/>
      <c r="O8" s="875"/>
    </row>
    <row r="9" spans="1:21" ht="15" customHeight="1">
      <c r="A9" s="140"/>
      <c r="B9" s="142"/>
      <c r="C9" s="141"/>
      <c r="D9" s="143"/>
      <c r="E9" s="144"/>
      <c r="F9" s="145"/>
      <c r="G9" s="145"/>
      <c r="H9" s="145"/>
      <c r="I9" s="145"/>
      <c r="J9" s="145"/>
      <c r="K9" s="145"/>
      <c r="L9" s="145"/>
      <c r="M9" s="145"/>
      <c r="N9" s="145"/>
      <c r="O9" s="145"/>
    </row>
    <row r="10" spans="1:21" ht="17.25" customHeight="1">
      <c r="A10" s="140"/>
      <c r="B10" s="887" t="s">
        <v>0</v>
      </c>
      <c r="C10" s="887"/>
      <c r="D10" s="887"/>
      <c r="E10" s="887"/>
      <c r="F10" s="887"/>
      <c r="G10" s="887"/>
      <c r="H10" s="887"/>
      <c r="I10" s="887"/>
      <c r="J10" s="887"/>
      <c r="K10" s="887"/>
      <c r="L10" s="887"/>
      <c r="M10" s="887"/>
      <c r="N10" s="887"/>
      <c r="O10" s="887"/>
      <c r="P10" s="887"/>
    </row>
    <row r="12" spans="1:21" ht="14.45" customHeight="1">
      <c r="A12" s="147">
        <v>2</v>
      </c>
      <c r="B12" s="148" t="s">
        <v>48</v>
      </c>
      <c r="C12" s="148"/>
    </row>
    <row r="13" spans="1:21" ht="9.75" customHeight="1"/>
    <row r="14" spans="1:21" ht="23.25" customHeight="1">
      <c r="B14" s="659" t="s">
        <v>15</v>
      </c>
      <c r="C14" s="660"/>
      <c r="D14" s="661"/>
      <c r="E14" s="662"/>
      <c r="F14" s="149" t="s">
        <v>44</v>
      </c>
      <c r="G14" s="661"/>
      <c r="H14" s="662"/>
      <c r="I14" s="881" t="s">
        <v>5</v>
      </c>
      <c r="J14" s="881"/>
      <c r="K14" s="881"/>
      <c r="L14" s="829"/>
      <c r="M14" s="830"/>
      <c r="N14" s="150" t="s">
        <v>9</v>
      </c>
      <c r="O14" s="829"/>
      <c r="P14" s="830"/>
    </row>
    <row r="15" spans="1:21" ht="23.25" customHeight="1">
      <c r="B15" s="659" t="s">
        <v>23</v>
      </c>
      <c r="C15" s="660"/>
      <c r="D15" s="672"/>
      <c r="E15" s="673"/>
      <c r="F15" s="673"/>
      <c r="G15" s="673"/>
      <c r="H15" s="673"/>
      <c r="I15" s="673"/>
      <c r="J15" s="673"/>
      <c r="K15" s="673"/>
      <c r="L15" s="673"/>
      <c r="M15" s="673"/>
      <c r="N15" s="673"/>
      <c r="O15" s="673"/>
      <c r="P15" s="673"/>
    </row>
    <row r="16" spans="1:21" ht="23.25" customHeight="1">
      <c r="B16" s="607" t="s">
        <v>7</v>
      </c>
      <c r="C16" s="609"/>
      <c r="D16" s="643"/>
      <c r="E16" s="834"/>
      <c r="F16" s="834"/>
      <c r="G16" s="834"/>
      <c r="H16" s="835"/>
      <c r="I16" s="840" t="s">
        <v>12</v>
      </c>
      <c r="J16" s="840"/>
      <c r="K16" s="840"/>
      <c r="L16" s="838"/>
      <c r="M16" s="839"/>
      <c r="N16" s="839"/>
      <c r="O16" s="839"/>
      <c r="P16" s="839"/>
    </row>
    <row r="17" spans="2:23" ht="23.25" customHeight="1">
      <c r="B17" s="607" t="s">
        <v>18</v>
      </c>
      <c r="C17" s="609"/>
      <c r="D17" s="643"/>
      <c r="E17" s="834"/>
      <c r="F17" s="834"/>
      <c r="G17" s="834"/>
      <c r="H17" s="835"/>
      <c r="I17" s="840" t="s">
        <v>19</v>
      </c>
      <c r="J17" s="840"/>
      <c r="K17" s="841"/>
      <c r="L17" s="827"/>
      <c r="M17" s="828"/>
      <c r="N17" s="151" t="s">
        <v>105</v>
      </c>
      <c r="O17" s="836"/>
      <c r="P17" s="837"/>
    </row>
    <row r="18" spans="2:23" ht="23.25" customHeight="1">
      <c r="B18" s="882" t="s">
        <v>137</v>
      </c>
      <c r="C18" s="883"/>
      <c r="D18" s="883"/>
      <c r="E18" s="883"/>
      <c r="F18" s="883"/>
      <c r="G18" s="883"/>
      <c r="H18" s="883"/>
      <c r="I18" s="883"/>
      <c r="J18" s="883"/>
      <c r="K18" s="229"/>
      <c r="L18" s="25" t="s">
        <v>134</v>
      </c>
      <c r="M18" s="24"/>
      <c r="N18" s="25"/>
      <c r="O18" s="25"/>
      <c r="P18" s="26"/>
    </row>
    <row r="19" spans="2:23" ht="23.25" customHeight="1">
      <c r="B19" s="884"/>
      <c r="C19" s="885"/>
      <c r="D19" s="886"/>
      <c r="E19" s="885"/>
      <c r="F19" s="885"/>
      <c r="G19" s="885"/>
      <c r="H19" s="885"/>
      <c r="I19" s="885"/>
      <c r="J19" s="885"/>
      <c r="K19" s="229"/>
      <c r="L19" s="28" t="s">
        <v>135</v>
      </c>
      <c r="M19" s="27"/>
      <c r="N19" s="28"/>
      <c r="O19" s="28"/>
      <c r="P19" s="29"/>
    </row>
    <row r="20" spans="2:23" ht="23.25" customHeight="1">
      <c r="B20" s="831" t="s">
        <v>39</v>
      </c>
      <c r="C20" s="832"/>
      <c r="D20" s="230" t="s">
        <v>136</v>
      </c>
      <c r="E20" s="632" t="s">
        <v>26</v>
      </c>
      <c r="F20" s="632"/>
      <c r="G20" s="632"/>
      <c r="H20" s="632"/>
      <c r="I20" s="632"/>
      <c r="J20" s="632"/>
      <c r="K20" s="548"/>
      <c r="L20" s="632"/>
      <c r="M20" s="632"/>
      <c r="N20" s="632"/>
      <c r="O20" s="30">
        <v>0</v>
      </c>
      <c r="P20" s="152"/>
    </row>
    <row r="21" spans="2:23" ht="23.25" customHeight="1">
      <c r="B21" s="539"/>
      <c r="C21" s="833"/>
      <c r="D21" s="230"/>
      <c r="E21" s="632" t="s">
        <v>27</v>
      </c>
      <c r="F21" s="632"/>
      <c r="G21" s="632"/>
      <c r="H21" s="632"/>
      <c r="I21" s="632"/>
      <c r="J21" s="632"/>
      <c r="K21" s="632"/>
      <c r="L21" s="632"/>
      <c r="M21" s="632"/>
      <c r="N21" s="632"/>
      <c r="O21" s="153"/>
      <c r="P21" s="152"/>
    </row>
    <row r="22" spans="2:23" ht="18.600000000000001" customHeight="1">
      <c r="B22" s="849" t="s">
        <v>69</v>
      </c>
      <c r="C22" s="817" t="s">
        <v>40</v>
      </c>
      <c r="D22" s="634" t="s">
        <v>68</v>
      </c>
      <c r="E22" s="870" t="s">
        <v>67</v>
      </c>
      <c r="F22" s="823">
        <v>4</v>
      </c>
      <c r="G22" s="824"/>
      <c r="H22" s="155" t="s">
        <v>66</v>
      </c>
      <c r="I22" s="891">
        <v>5</v>
      </c>
      <c r="J22" s="824"/>
      <c r="K22" s="155" t="s">
        <v>13</v>
      </c>
      <c r="L22" s="111"/>
      <c r="M22" s="155" t="s">
        <v>13</v>
      </c>
      <c r="N22" s="817" t="s">
        <v>65</v>
      </c>
      <c r="O22" s="820">
        <f>ROUNDDOWN((F23+I23+L23+F25+I25+L25+F27)*1013,0)</f>
        <v>2046260</v>
      </c>
      <c r="P22" s="817" t="s">
        <v>1</v>
      </c>
    </row>
    <row r="23" spans="2:23" ht="18.600000000000001" customHeight="1">
      <c r="B23" s="889"/>
      <c r="C23" s="818"/>
      <c r="D23" s="634"/>
      <c r="E23" s="870"/>
      <c r="F23" s="825">
        <v>20</v>
      </c>
      <c r="G23" s="826"/>
      <c r="H23" s="156" t="s">
        <v>64</v>
      </c>
      <c r="I23" s="825">
        <v>2000</v>
      </c>
      <c r="J23" s="826"/>
      <c r="K23" s="157" t="s">
        <v>64</v>
      </c>
      <c r="L23" s="130"/>
      <c r="M23" s="157" t="s">
        <v>64</v>
      </c>
      <c r="N23" s="818"/>
      <c r="O23" s="821"/>
      <c r="P23" s="818"/>
    </row>
    <row r="24" spans="2:23" ht="18.600000000000001" customHeight="1">
      <c r="B24" s="889"/>
      <c r="C24" s="818"/>
      <c r="D24" s="634"/>
      <c r="E24" s="870"/>
      <c r="F24" s="867"/>
      <c r="G24" s="868"/>
      <c r="H24" s="155" t="s">
        <v>66</v>
      </c>
      <c r="I24" s="867"/>
      <c r="J24" s="868"/>
      <c r="K24" s="155" t="s">
        <v>13</v>
      </c>
      <c r="L24" s="111"/>
      <c r="M24" s="155" t="s">
        <v>13</v>
      </c>
      <c r="N24" s="818"/>
      <c r="O24" s="821"/>
      <c r="P24" s="818"/>
    </row>
    <row r="25" spans="2:23" ht="18.600000000000001" customHeight="1">
      <c r="B25" s="889"/>
      <c r="C25" s="818"/>
      <c r="D25" s="634"/>
      <c r="E25" s="870"/>
      <c r="F25" s="879"/>
      <c r="G25" s="880"/>
      <c r="H25" s="156" t="s">
        <v>64</v>
      </c>
      <c r="I25" s="888"/>
      <c r="J25" s="888"/>
      <c r="K25" s="156" t="s">
        <v>64</v>
      </c>
      <c r="L25" s="130"/>
      <c r="M25" s="156" t="s">
        <v>64</v>
      </c>
      <c r="N25" s="818"/>
      <c r="O25" s="821"/>
      <c r="P25" s="818"/>
    </row>
    <row r="26" spans="2:23" ht="18.600000000000001" customHeight="1">
      <c r="B26" s="889"/>
      <c r="C26" s="818"/>
      <c r="D26" s="634"/>
      <c r="E26" s="870"/>
      <c r="F26" s="823"/>
      <c r="G26" s="824"/>
      <c r="H26" s="158" t="s">
        <v>66</v>
      </c>
      <c r="I26" s="159"/>
      <c r="J26" s="160"/>
      <c r="K26" s="869"/>
      <c r="L26" s="869"/>
      <c r="M26" s="160"/>
      <c r="N26" s="818"/>
      <c r="O26" s="821"/>
      <c r="P26" s="818"/>
    </row>
    <row r="27" spans="2:23" ht="18.600000000000001" customHeight="1">
      <c r="B27" s="889"/>
      <c r="C27" s="819"/>
      <c r="D27" s="635"/>
      <c r="E27" s="870"/>
      <c r="F27" s="825"/>
      <c r="G27" s="826"/>
      <c r="H27" s="161" t="s">
        <v>64</v>
      </c>
      <c r="I27" s="159"/>
      <c r="J27" s="160"/>
      <c r="K27" s="869"/>
      <c r="L27" s="869"/>
      <c r="M27" s="160"/>
      <c r="N27" s="819"/>
      <c r="O27" s="822"/>
      <c r="P27" s="819"/>
    </row>
    <row r="28" spans="2:23" ht="23.25" customHeight="1">
      <c r="B28" s="889"/>
      <c r="C28" s="31" t="s">
        <v>106</v>
      </c>
      <c r="D28" s="231" t="s">
        <v>136</v>
      </c>
      <c r="E28" s="842" t="s">
        <v>138</v>
      </c>
      <c r="F28" s="842"/>
      <c r="G28" s="842"/>
      <c r="H28" s="842"/>
      <c r="I28" s="842"/>
      <c r="J28" s="842"/>
      <c r="K28" s="842"/>
      <c r="L28" s="842"/>
      <c r="M28" s="112" t="b">
        <v>0</v>
      </c>
      <c r="N28" s="31" t="s">
        <v>65</v>
      </c>
      <c r="O28" s="162">
        <f>IF(D28="○",O22*0.15,0)</f>
        <v>306939</v>
      </c>
      <c r="P28" s="31" t="s">
        <v>33</v>
      </c>
    </row>
    <row r="29" spans="2:23" ht="23.25" customHeight="1">
      <c r="B29" s="890"/>
      <c r="C29" s="31" t="s">
        <v>41</v>
      </c>
      <c r="D29" s="849"/>
      <c r="E29" s="850"/>
      <c r="F29" s="850"/>
      <c r="G29" s="850"/>
      <c r="H29" s="850"/>
      <c r="I29" s="850"/>
      <c r="J29" s="850"/>
      <c r="K29" s="850"/>
      <c r="L29" s="850"/>
      <c r="M29" s="851"/>
      <c r="N29" s="31" t="s">
        <v>32</v>
      </c>
      <c r="O29" s="164">
        <f>SUM(O22:O28)</f>
        <v>2353199</v>
      </c>
      <c r="P29" s="31" t="s">
        <v>33</v>
      </c>
    </row>
    <row r="30" spans="2:23" ht="23.25" customHeight="1">
      <c r="B30" s="607" t="s">
        <v>24</v>
      </c>
      <c r="C30" s="609"/>
      <c r="D30" s="31" t="s">
        <v>34</v>
      </c>
      <c r="E30" s="31" t="s">
        <v>28</v>
      </c>
      <c r="F30" s="21">
        <v>50</v>
      </c>
      <c r="G30" s="31" t="s">
        <v>29</v>
      </c>
      <c r="H30" s="31" t="s">
        <v>28</v>
      </c>
      <c r="I30" s="21">
        <v>3</v>
      </c>
      <c r="J30" s="31" t="s">
        <v>30</v>
      </c>
      <c r="K30" s="31" t="s">
        <v>28</v>
      </c>
      <c r="L30" s="21">
        <v>3</v>
      </c>
      <c r="M30" s="31" t="s">
        <v>31</v>
      </c>
      <c r="N30" s="31" t="s">
        <v>32</v>
      </c>
      <c r="O30" s="162">
        <f>1500*F30*I30*L30</f>
        <v>675000</v>
      </c>
      <c r="P30" s="31" t="s">
        <v>33</v>
      </c>
    </row>
    <row r="31" spans="2:23" ht="23.25" customHeight="1">
      <c r="B31" s="593" t="s">
        <v>62</v>
      </c>
      <c r="C31" s="865"/>
      <c r="D31" s="607" t="s">
        <v>22</v>
      </c>
      <c r="E31" s="609"/>
      <c r="F31" s="648" t="s">
        <v>139</v>
      </c>
      <c r="G31" s="649"/>
      <c r="H31" s="649"/>
      <c r="I31" s="845"/>
      <c r="J31" s="165" t="s">
        <v>45</v>
      </c>
      <c r="K31" s="574">
        <v>50000</v>
      </c>
      <c r="L31" s="575"/>
      <c r="M31" s="846"/>
      <c r="N31" s="166" t="s">
        <v>1</v>
      </c>
      <c r="O31" s="820">
        <f>K31</f>
        <v>50000</v>
      </c>
      <c r="P31" s="817" t="s">
        <v>16</v>
      </c>
      <c r="R31" s="167"/>
      <c r="S31" s="167"/>
      <c r="T31" s="167"/>
      <c r="U31" s="167"/>
      <c r="V31" s="167"/>
      <c r="W31" s="167"/>
    </row>
    <row r="32" spans="2:23" ht="23.25" customHeight="1">
      <c r="B32" s="635"/>
      <c r="C32" s="866"/>
      <c r="D32" s="607" t="s">
        <v>6</v>
      </c>
      <c r="E32" s="609"/>
      <c r="F32" s="843"/>
      <c r="G32" s="495"/>
      <c r="H32" s="495"/>
      <c r="I32" s="495"/>
      <c r="J32" s="495"/>
      <c r="K32" s="495"/>
      <c r="L32" s="495"/>
      <c r="M32" s="495"/>
      <c r="N32" s="844"/>
      <c r="O32" s="822"/>
      <c r="P32" s="819"/>
      <c r="R32" s="167"/>
      <c r="S32" s="167"/>
      <c r="T32" s="167"/>
      <c r="U32" s="167"/>
      <c r="V32" s="167"/>
      <c r="W32" s="167"/>
    </row>
    <row r="33" spans="1:23" ht="39" customHeight="1">
      <c r="B33" s="847" t="s">
        <v>63</v>
      </c>
      <c r="C33" s="848"/>
      <c r="D33" s="607" t="s">
        <v>45</v>
      </c>
      <c r="E33" s="608"/>
      <c r="F33" s="608"/>
      <c r="G33" s="608"/>
      <c r="H33" s="609"/>
      <c r="I33" s="574">
        <v>50000</v>
      </c>
      <c r="J33" s="575"/>
      <c r="K33" s="575"/>
      <c r="L33" s="846"/>
      <c r="M33" s="168" t="s">
        <v>1</v>
      </c>
      <c r="N33" s="169" t="s">
        <v>118</v>
      </c>
      <c r="O33" s="170">
        <f>I33</f>
        <v>50000</v>
      </c>
      <c r="P33" s="154" t="s">
        <v>1</v>
      </c>
      <c r="R33" s="171"/>
      <c r="S33" s="171"/>
      <c r="T33" s="171"/>
      <c r="U33" s="171"/>
      <c r="V33" s="171"/>
      <c r="W33" s="171"/>
    </row>
    <row r="34" spans="1:23" ht="23.25" customHeight="1">
      <c r="B34" s="607" t="s">
        <v>25</v>
      </c>
      <c r="C34" s="609"/>
      <c r="D34" s="607" t="s">
        <v>17</v>
      </c>
      <c r="E34" s="608"/>
      <c r="F34" s="608"/>
      <c r="G34" s="608"/>
      <c r="H34" s="608"/>
      <c r="I34" s="608"/>
      <c r="J34" s="608"/>
      <c r="K34" s="608"/>
      <c r="L34" s="608"/>
      <c r="M34" s="608"/>
      <c r="N34" s="609"/>
      <c r="O34" s="172">
        <v>40000</v>
      </c>
      <c r="P34" s="31" t="s">
        <v>16</v>
      </c>
    </row>
    <row r="35" spans="1:23" ht="23.25" customHeight="1">
      <c r="B35" s="553" t="s">
        <v>42</v>
      </c>
      <c r="C35" s="554"/>
      <c r="D35" s="173"/>
      <c r="E35" s="173"/>
      <c r="F35" s="173"/>
      <c r="G35" s="173"/>
      <c r="H35" s="173"/>
      <c r="I35" s="173"/>
      <c r="J35" s="173"/>
      <c r="K35" s="173"/>
      <c r="L35" s="173"/>
      <c r="M35" s="173"/>
      <c r="N35" s="173"/>
      <c r="O35" s="164">
        <f>SUM(O29:O34)</f>
        <v>3168199</v>
      </c>
      <c r="P35" s="31" t="s">
        <v>16</v>
      </c>
    </row>
    <row r="36" spans="1:23" ht="23.25" customHeight="1">
      <c r="B36" s="858" t="s">
        <v>47</v>
      </c>
      <c r="C36" s="859"/>
      <c r="D36" s="174"/>
      <c r="E36" s="174"/>
      <c r="F36" s="174"/>
      <c r="G36" s="174"/>
      <c r="H36" s="174"/>
      <c r="I36" s="174"/>
      <c r="J36" s="174"/>
      <c r="K36" s="174"/>
      <c r="L36" s="174"/>
      <c r="M36" s="174"/>
      <c r="N36" s="174"/>
      <c r="O36" s="175">
        <f>O29/O35</f>
        <v>0.74275605793701727</v>
      </c>
      <c r="P36" s="31"/>
    </row>
    <row r="37" spans="1:23" ht="8.25" customHeight="1">
      <c r="B37" s="176"/>
      <c r="C37" s="176"/>
      <c r="D37" s="174"/>
      <c r="E37" s="174"/>
      <c r="F37" s="174"/>
      <c r="G37" s="174"/>
      <c r="H37" s="174"/>
      <c r="I37" s="174"/>
      <c r="J37" s="174"/>
      <c r="K37" s="174"/>
      <c r="L37" s="174"/>
      <c r="M37" s="174"/>
      <c r="N37" s="174"/>
      <c r="O37" s="177"/>
      <c r="P37" s="163"/>
    </row>
    <row r="38" spans="1:23" ht="16.149999999999999" customHeight="1">
      <c r="A38" s="133">
        <v>3</v>
      </c>
      <c r="B38" s="178" t="s">
        <v>43</v>
      </c>
      <c r="C38" s="179"/>
      <c r="D38" s="179"/>
      <c r="E38" s="179"/>
      <c r="F38" s="179"/>
      <c r="G38" s="179"/>
      <c r="H38" s="179"/>
      <c r="I38" s="179"/>
      <c r="J38" s="179"/>
      <c r="K38" s="179"/>
      <c r="L38" s="179"/>
      <c r="M38" s="179"/>
      <c r="N38" s="179"/>
      <c r="O38" s="180" t="str">
        <f>IF(AND(O39&gt;1200000,O20=1),"上限額超えています",IF(O39&gt;1980000,"上限額超えています",""))</f>
        <v/>
      </c>
      <c r="P38" s="179"/>
    </row>
    <row r="39" spans="1:23" ht="23.25" customHeight="1">
      <c r="B39" s="860" t="s">
        <v>43</v>
      </c>
      <c r="C39" s="861"/>
      <c r="D39" s="862" t="s">
        <v>35</v>
      </c>
      <c r="E39" s="863"/>
      <c r="F39" s="863"/>
      <c r="G39" s="863"/>
      <c r="H39" s="863"/>
      <c r="I39" s="863"/>
      <c r="J39" s="863"/>
      <c r="K39" s="863"/>
      <c r="L39" s="863"/>
      <c r="M39" s="864"/>
      <c r="N39" s="181" t="s">
        <v>32</v>
      </c>
      <c r="O39" s="182">
        <f>IF(O36&lt;=49.9%,O40+O41,IF(D20="○",IF(O35&lt;1980000,O35,1980000),IF(O35&lt;1200000,O35,1200000)))</f>
        <v>1980000</v>
      </c>
      <c r="P39" s="181" t="s">
        <v>33</v>
      </c>
    </row>
    <row r="40" spans="1:23" ht="23.25" customHeight="1">
      <c r="B40" s="852" t="s">
        <v>36</v>
      </c>
      <c r="C40" s="853"/>
      <c r="D40" s="854" t="s">
        <v>37</v>
      </c>
      <c r="E40" s="855"/>
      <c r="F40" s="855"/>
      <c r="G40" s="855"/>
      <c r="H40" s="855"/>
      <c r="I40" s="855"/>
      <c r="J40" s="855"/>
      <c r="K40" s="855"/>
      <c r="L40" s="855"/>
      <c r="M40" s="856"/>
      <c r="N40" s="183" t="s">
        <v>32</v>
      </c>
      <c r="O40" s="184">
        <f>O29</f>
        <v>2353199</v>
      </c>
      <c r="P40" s="181" t="s">
        <v>33</v>
      </c>
    </row>
    <row r="41" spans="1:23" ht="23.25" customHeight="1">
      <c r="B41" s="539"/>
      <c r="C41" s="540"/>
      <c r="D41" s="547" t="s">
        <v>38</v>
      </c>
      <c r="E41" s="548"/>
      <c r="F41" s="548"/>
      <c r="G41" s="548"/>
      <c r="H41" s="548"/>
      <c r="I41" s="548"/>
      <c r="J41" s="548"/>
      <c r="K41" s="548"/>
      <c r="L41" s="548"/>
      <c r="M41" s="857"/>
      <c r="N41" s="185" t="s">
        <v>32</v>
      </c>
      <c r="O41" s="184">
        <f>IF(O36&lt;49.9%,O40,O39-O40)</f>
        <v>-373199</v>
      </c>
      <c r="P41" s="181" t="s">
        <v>33</v>
      </c>
    </row>
  </sheetData>
  <sheetProtection formatCells="0"/>
  <mergeCells count="75">
    <mergeCell ref="D8:O8"/>
    <mergeCell ref="J4:K4"/>
    <mergeCell ref="J5:K5"/>
    <mergeCell ref="J6:K6"/>
    <mergeCell ref="F25:G25"/>
    <mergeCell ref="F24:G24"/>
    <mergeCell ref="I16:K16"/>
    <mergeCell ref="I14:K14"/>
    <mergeCell ref="B18:J19"/>
    <mergeCell ref="B10:P10"/>
    <mergeCell ref="P22:P27"/>
    <mergeCell ref="K27:L27"/>
    <mergeCell ref="I25:J25"/>
    <mergeCell ref="C22:C27"/>
    <mergeCell ref="B22:B29"/>
    <mergeCell ref="I22:J22"/>
    <mergeCell ref="O2:P2"/>
    <mergeCell ref="M3:P3"/>
    <mergeCell ref="L4:P4"/>
    <mergeCell ref="L5:P5"/>
    <mergeCell ref="L6:P6"/>
    <mergeCell ref="I23:J23"/>
    <mergeCell ref="I24:J24"/>
    <mergeCell ref="K26:L26"/>
    <mergeCell ref="E22:E27"/>
    <mergeCell ref="D22:D27"/>
    <mergeCell ref="F26:G26"/>
    <mergeCell ref="F27:G27"/>
    <mergeCell ref="B33:C33"/>
    <mergeCell ref="D29:M29"/>
    <mergeCell ref="D33:H33"/>
    <mergeCell ref="I33:L33"/>
    <mergeCell ref="B40:C41"/>
    <mergeCell ref="D40:M40"/>
    <mergeCell ref="D41:M41"/>
    <mergeCell ref="B34:C34"/>
    <mergeCell ref="D34:N34"/>
    <mergeCell ref="B35:C35"/>
    <mergeCell ref="B36:C36"/>
    <mergeCell ref="B39:C39"/>
    <mergeCell ref="D39:M39"/>
    <mergeCell ref="B30:C30"/>
    <mergeCell ref="B31:C32"/>
    <mergeCell ref="E28:L28"/>
    <mergeCell ref="O31:O32"/>
    <mergeCell ref="P31:P32"/>
    <mergeCell ref="D32:E32"/>
    <mergeCell ref="F32:N32"/>
    <mergeCell ref="D31:E31"/>
    <mergeCell ref="F31:I31"/>
    <mergeCell ref="K31:M31"/>
    <mergeCell ref="D15:P15"/>
    <mergeCell ref="B16:C16"/>
    <mergeCell ref="D16:H16"/>
    <mergeCell ref="O17:P17"/>
    <mergeCell ref="L16:P16"/>
    <mergeCell ref="B17:C17"/>
    <mergeCell ref="D17:H17"/>
    <mergeCell ref="I17:K17"/>
    <mergeCell ref="A1:I2"/>
    <mergeCell ref="A7:O7"/>
    <mergeCell ref="N22:N27"/>
    <mergeCell ref="O22:O27"/>
    <mergeCell ref="F22:G22"/>
    <mergeCell ref="F23:G23"/>
    <mergeCell ref="B14:C14"/>
    <mergeCell ref="D14:E14"/>
    <mergeCell ref="G14:H14"/>
    <mergeCell ref="L17:M17"/>
    <mergeCell ref="L14:M14"/>
    <mergeCell ref="O14:P14"/>
    <mergeCell ref="B20:C21"/>
    <mergeCell ref="E20:N20"/>
    <mergeCell ref="E21:N21"/>
    <mergeCell ref="B15:C15"/>
  </mergeCells>
  <phoneticPr fontId="2"/>
  <conditionalFormatting sqref="O22">
    <cfRule type="cellIs" dxfId="26" priority="11" operator="equal">
      <formula>#REF!</formula>
    </cfRule>
    <cfRule type="cellIs" dxfId="25" priority="12" operator="equal">
      <formula>#REF!</formula>
    </cfRule>
  </conditionalFormatting>
  <conditionalFormatting sqref="O36">
    <cfRule type="cellIs" dxfId="24" priority="8" stopIfTrue="1" operator="lessThan">
      <formula>0.499</formula>
    </cfRule>
  </conditionalFormatting>
  <conditionalFormatting sqref="O38:O39">
    <cfRule type="expression" dxfId="23" priority="7" stopIfTrue="1">
      <formula>$O$36&lt;49.1%</formula>
    </cfRule>
  </conditionalFormatting>
  <conditionalFormatting sqref="O29">
    <cfRule type="cellIs" dxfId="22" priority="3" operator="equal">
      <formula>#REF!</formula>
    </cfRule>
    <cfRule type="cellIs" dxfId="21" priority="4" operator="equal">
      <formula>#REF!</formula>
    </cfRule>
  </conditionalFormatting>
  <conditionalFormatting sqref="O28">
    <cfRule type="cellIs" dxfId="20" priority="1" operator="equal">
      <formula>#REF!</formula>
    </cfRule>
    <cfRule type="cellIs" dxfId="19" priority="2" operator="equal">
      <formula>#REF!</formula>
    </cfRule>
  </conditionalFormatting>
  <dataValidations xWindow="398" yWindow="719" count="10">
    <dataValidation allowBlank="1" showInputMessage="1" showErrorMessage="1" prompt="※免税事業者は税込額、課税事業者は税抜額を入力してください" sqref="K31:M31 O33 I33:L33"/>
    <dataValidation type="list" allowBlank="1" showInputMessage="1" showErrorMessage="1" prompt="対象者が受講する研修を以下より選択してください。_x000a_有資格者⇒実務者研修_x000a_無資格者⇒介護職員初任者研修、生活援助従事者研修" sqref="F31:I31">
      <formula1>"生活援助従事者研修（無資格者）,介護職員初任者研修（無資格者）,実務者研修（有資格者）"</formula1>
    </dataValidation>
    <dataValidation operator="lessThanOrEqual" allowBlank="1" showInputMessage="1" showErrorMessage="1" errorTitle="【注意】" error="賃金が全体の５０%以上となるよう設定してください。_x000a_（下の「※賃金の割合」参照）" promptTitle="【注意】" prompt="賃金が全体の５０%以上となるよう設定してください。_x000a_（下の「※事業費に占める賃金割合」参照）" sqref="L30"/>
    <dataValidation allowBlank="1" showInputMessage="1" showErrorMessage="1" promptTitle="【注意】" prompt="賃金が全体の５０%以上となるよう設定してください。_x000a_（下の「※事業費に占める賃金割合」参照）" sqref="I30 F30"/>
    <dataValidation type="list" allowBlank="1" showInputMessage="1" showErrorMessage="1" sqref="G14:H14">
      <formula1>"①,②,③"</formula1>
    </dataValidation>
    <dataValidation type="list" allowBlank="1" showInputMessage="1" showErrorMessage="1" sqref="D17:H17">
      <formula1>"男性,女性,回答しない"</formula1>
    </dataValidation>
    <dataValidation type="list" allowBlank="1" showInputMessage="1" showErrorMessage="1" sqref="L17">
      <formula1>"ハローワーク,人材センター,有料求人広告,就職イベント,紹介（知人・職員等）,人材紹介会社,法人ホームページ,その他"</formula1>
    </dataValidation>
    <dataValidation allowBlank="1" showErrorMessage="1" sqref="O31:O32"/>
    <dataValidation type="list" allowBlank="1" showInputMessage="1" showErrorMessage="1" sqref="C8">
      <formula1>"5,6,7,8,9,10,11"</formula1>
    </dataValidation>
    <dataValidation type="list" allowBlank="1" showInputMessage="1" showErrorMessage="1" sqref="K18:K19 D20:D21 D28">
      <formula1>"○"</formula1>
    </dataValidation>
  </dataValidations>
  <pageMargins left="0.43307086614173229" right="3.937007874015748E-2" top="0.35433070866141736" bottom="0.35433070866141736" header="0.31496062992125984" footer="0.31496062992125984"/>
  <pageSetup paperSize="9" scale="83"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6084" r:id="rId4" name="Group Box 4">
              <controlPr defaultSize="0" autoFill="0" autoPict="0">
                <anchor moveWithCells="1">
                  <from>
                    <xdr:col>2</xdr:col>
                    <xdr:colOff>704850</xdr:colOff>
                    <xdr:row>19</xdr:row>
                    <xdr:rowOff>0</xdr:rowOff>
                  </from>
                  <to>
                    <xdr:col>3</xdr:col>
                    <xdr:colOff>247650</xdr:colOff>
                    <xdr:row>21</xdr:row>
                    <xdr:rowOff>66675</xdr:rowOff>
                  </to>
                </anchor>
              </controlPr>
            </control>
          </mc:Choice>
        </mc:AlternateContent>
        <mc:AlternateContent xmlns:mc="http://schemas.openxmlformats.org/markup-compatibility/2006">
          <mc:Choice Requires="x14">
            <control shapeId="46087" r:id="rId5" name="Group Box 7">
              <controlPr defaultSize="0" autoFill="0" autoPict="0">
                <anchor moveWithCells="1">
                  <from>
                    <xdr:col>2</xdr:col>
                    <xdr:colOff>704850</xdr:colOff>
                    <xdr:row>14</xdr:row>
                    <xdr:rowOff>276225</xdr:rowOff>
                  </from>
                  <to>
                    <xdr:col>3</xdr:col>
                    <xdr:colOff>247650</xdr:colOff>
                    <xdr:row>17</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AO51"/>
  <sheetViews>
    <sheetView showGridLines="0" tabSelected="1" view="pageBreakPreview" zoomScale="55" zoomScaleNormal="100" zoomScaleSheetLayoutView="55" workbookViewId="0">
      <selection activeCell="D8" sqref="D8"/>
    </sheetView>
  </sheetViews>
  <sheetFormatPr defaultColWidth="9" defaultRowHeight="13.5"/>
  <cols>
    <col min="1" max="1" width="2.375" style="147" customWidth="1"/>
    <col min="2" max="2" width="8.25" style="148" customWidth="1"/>
    <col min="3" max="3" width="18.25" style="148" customWidth="1"/>
    <col min="4" max="4" width="8.875" style="148" customWidth="1"/>
    <col min="5" max="5" width="2.875" style="148" customWidth="1"/>
    <col min="6" max="6" width="5.625" style="339" customWidth="1"/>
    <col min="7" max="7" width="4.5" style="339" customWidth="1"/>
    <col min="8" max="9" width="3.125" style="339" customWidth="1"/>
    <col min="10" max="10" width="4.5" style="339" customWidth="1"/>
    <col min="11" max="11" width="5.625" style="339" customWidth="1"/>
    <col min="12" max="12" width="4.5" style="339" customWidth="1"/>
    <col min="13" max="13" width="5.625" style="132" customWidth="1"/>
    <col min="14" max="14" width="4.5" style="132" customWidth="1"/>
    <col min="15" max="15" width="5.625" style="147" customWidth="1"/>
    <col min="16" max="16" width="4.5" style="147" customWidth="1"/>
    <col min="17" max="17" width="5.625" style="147" customWidth="1"/>
    <col min="18" max="18" width="4.5" style="147" customWidth="1"/>
    <col min="19" max="19" width="3.25" style="132" customWidth="1"/>
    <col min="20" max="20" width="14.625" style="148" customWidth="1"/>
    <col min="21" max="21" width="4.5" style="148" customWidth="1"/>
    <col min="22" max="22" width="2.625" style="148" hidden="1" customWidth="1"/>
    <col min="23" max="23" width="11.625" style="286" hidden="1" customWidth="1"/>
    <col min="24" max="24" width="3.5" style="286" hidden="1" customWidth="1"/>
    <col min="25" max="25" width="11.625" style="286" hidden="1" customWidth="1"/>
    <col min="26" max="26" width="12.5" style="148" hidden="1" customWidth="1"/>
    <col min="27" max="27" width="0" style="148" hidden="1" customWidth="1"/>
    <col min="28" max="28" width="30.625" style="148" hidden="1" customWidth="1"/>
    <col min="29" max="30" width="9" style="148" hidden="1" customWidth="1"/>
    <col min="31" max="33" width="0" style="148" hidden="1" customWidth="1"/>
    <col min="34" max="16384" width="9" style="148"/>
  </cols>
  <sheetData>
    <row r="1" spans="1:30" ht="21.95" customHeight="1">
      <c r="A1" s="815" t="s">
        <v>107</v>
      </c>
      <c r="B1" s="815"/>
      <c r="C1" s="815"/>
      <c r="D1" s="815"/>
      <c r="E1" s="815"/>
      <c r="F1" s="815"/>
      <c r="G1" s="815"/>
      <c r="H1" s="815"/>
      <c r="I1" s="815"/>
      <c r="J1" s="815"/>
      <c r="K1" s="337"/>
      <c r="T1" s="871" t="s">
        <v>49</v>
      </c>
      <c r="U1" s="871"/>
      <c r="W1" s="193"/>
      <c r="AC1" s="148" t="s">
        <v>194</v>
      </c>
    </row>
    <row r="2" spans="1:30" ht="21.95" customHeight="1">
      <c r="A2" s="815"/>
      <c r="B2" s="815"/>
      <c r="C2" s="815"/>
      <c r="D2" s="815"/>
      <c r="E2" s="815"/>
      <c r="F2" s="815"/>
      <c r="G2" s="815"/>
      <c r="H2" s="815"/>
      <c r="I2" s="815"/>
      <c r="J2" s="815"/>
      <c r="K2" s="337"/>
      <c r="T2" s="342"/>
      <c r="U2" s="342"/>
      <c r="W2" s="193"/>
    </row>
    <row r="3" spans="1:30" ht="21.95" customHeight="1" thickBot="1">
      <c r="A3" s="136" t="s">
        <v>3</v>
      </c>
      <c r="B3" s="147"/>
      <c r="C3" s="147"/>
      <c r="D3" s="147"/>
      <c r="E3" s="147"/>
      <c r="K3" s="251"/>
      <c r="O3" s="677" t="s">
        <v>164</v>
      </c>
      <c r="P3" s="677"/>
      <c r="Q3" s="922"/>
      <c r="R3" s="922"/>
      <c r="S3" s="922"/>
      <c r="T3" s="922"/>
      <c r="U3" s="147"/>
      <c r="V3" s="147"/>
      <c r="W3" s="193"/>
      <c r="AB3" s="261"/>
    </row>
    <row r="4" spans="1:30" ht="21.95" customHeight="1">
      <c r="B4" s="892" t="s">
        <v>304</v>
      </c>
      <c r="C4" s="447" t="s">
        <v>303</v>
      </c>
      <c r="E4" s="446"/>
      <c r="F4" s="446"/>
      <c r="K4" s="139" t="s">
        <v>2</v>
      </c>
      <c r="L4" s="139"/>
      <c r="M4" s="259" t="s">
        <v>8</v>
      </c>
      <c r="N4" s="259"/>
      <c r="O4" s="679"/>
      <c r="P4" s="679"/>
      <c r="Q4" s="679"/>
      <c r="R4" s="679"/>
      <c r="S4" s="679"/>
      <c r="T4" s="679"/>
      <c r="W4" s="193"/>
    </row>
    <row r="5" spans="1:30" ht="21.95" customHeight="1">
      <c r="B5" s="893"/>
      <c r="C5" s="448" t="s">
        <v>301</v>
      </c>
      <c r="E5" s="446"/>
      <c r="F5" s="446"/>
      <c r="K5" s="132"/>
      <c r="L5" s="132"/>
      <c r="M5" s="260" t="s">
        <v>11</v>
      </c>
      <c r="N5" s="260"/>
      <c r="O5" s="680"/>
      <c r="P5" s="680"/>
      <c r="Q5" s="680"/>
      <c r="R5" s="680"/>
      <c r="S5" s="680"/>
      <c r="T5" s="680"/>
      <c r="W5" s="193"/>
    </row>
    <row r="6" spans="1:30" ht="21.95" customHeight="1" thickBot="1">
      <c r="B6" s="894"/>
      <c r="C6" s="449" t="s">
        <v>302</v>
      </c>
      <c r="E6" s="446"/>
      <c r="F6" s="446"/>
      <c r="K6" s="132"/>
      <c r="L6" s="132"/>
      <c r="M6" s="259" t="s">
        <v>10</v>
      </c>
      <c r="N6" s="259"/>
      <c r="O6" s="680"/>
      <c r="P6" s="680"/>
      <c r="Q6" s="680"/>
      <c r="R6" s="680"/>
      <c r="S6" s="680"/>
      <c r="T6" s="680"/>
      <c r="W6" s="193"/>
    </row>
    <row r="7" spans="1:30" s="286" customFormat="1" ht="30.6" customHeight="1">
      <c r="A7" s="904" t="s">
        <v>21</v>
      </c>
      <c r="B7" s="904"/>
      <c r="C7" s="904"/>
      <c r="D7" s="904"/>
      <c r="E7" s="904"/>
      <c r="F7" s="904"/>
      <c r="G7" s="904"/>
      <c r="H7" s="904"/>
      <c r="I7" s="904"/>
      <c r="J7" s="904"/>
      <c r="K7" s="904"/>
      <c r="L7" s="904"/>
      <c r="M7" s="904"/>
      <c r="N7" s="904"/>
      <c r="O7" s="904"/>
      <c r="P7" s="905"/>
      <c r="Q7" s="905"/>
      <c r="R7" s="905"/>
      <c r="S7" s="905"/>
      <c r="T7" s="905"/>
      <c r="U7" s="905"/>
      <c r="V7" s="905"/>
      <c r="W7" s="193"/>
    </row>
    <row r="8" spans="1:30" s="286" customFormat="1" ht="39.75" customHeight="1">
      <c r="A8" s="140"/>
      <c r="B8" s="148"/>
      <c r="C8" s="331" t="s">
        <v>316</v>
      </c>
      <c r="D8" s="262"/>
      <c r="E8" s="918" t="s">
        <v>165</v>
      </c>
      <c r="F8" s="919"/>
      <c r="G8" s="919"/>
      <c r="H8" s="919"/>
      <c r="I8" s="919"/>
      <c r="J8" s="919"/>
      <c r="K8" s="919"/>
      <c r="L8" s="919"/>
      <c r="M8" s="919"/>
      <c r="N8" s="919"/>
      <c r="O8" s="919"/>
      <c r="P8" s="919"/>
      <c r="Q8" s="919"/>
      <c r="R8" s="919"/>
      <c r="S8" s="919"/>
      <c r="T8" s="919"/>
      <c r="U8" s="919"/>
      <c r="V8" s="148"/>
      <c r="W8" s="193"/>
      <c r="Z8" s="346"/>
    </row>
    <row r="9" spans="1:30" s="286" customFormat="1" ht="15" customHeight="1">
      <c r="A9" s="140"/>
      <c r="B9" s="142"/>
      <c r="C9" s="141"/>
      <c r="D9" s="143"/>
      <c r="E9" s="144"/>
      <c r="F9" s="145"/>
      <c r="G9" s="145"/>
      <c r="H9" s="145"/>
      <c r="I9" s="145"/>
      <c r="J9" s="145"/>
      <c r="K9" s="145"/>
      <c r="L9" s="145"/>
      <c r="M9" s="145"/>
      <c r="N9" s="145"/>
      <c r="O9" s="145"/>
      <c r="V9" s="148"/>
      <c r="W9" s="388" t="s">
        <v>261</v>
      </c>
    </row>
    <row r="10" spans="1:30" s="286" customFormat="1" ht="17.25" customHeight="1">
      <c r="A10" s="140"/>
      <c r="B10" s="887" t="s">
        <v>0</v>
      </c>
      <c r="C10" s="887"/>
      <c r="D10" s="887"/>
      <c r="E10" s="887"/>
      <c r="F10" s="887"/>
      <c r="G10" s="887"/>
      <c r="H10" s="887"/>
      <c r="I10" s="887"/>
      <c r="J10" s="887"/>
      <c r="K10" s="887"/>
      <c r="L10" s="887"/>
      <c r="M10" s="887"/>
      <c r="N10" s="887"/>
      <c r="O10" s="887"/>
      <c r="P10" s="887"/>
      <c r="Q10" s="887"/>
      <c r="R10" s="887"/>
      <c r="S10" s="887"/>
      <c r="T10" s="887"/>
      <c r="U10" s="887"/>
      <c r="V10" s="148"/>
      <c r="W10" s="387">
        <v>45047</v>
      </c>
      <c r="X10" s="384" t="s">
        <v>95</v>
      </c>
      <c r="Y10" s="387">
        <v>45231</v>
      </c>
    </row>
    <row r="12" spans="1:30" s="252" customFormat="1" ht="26.1" customHeight="1">
      <c r="A12" s="258"/>
      <c r="B12" s="257"/>
      <c r="C12" s="257"/>
      <c r="D12" s="257"/>
      <c r="E12" s="256"/>
      <c r="F12" s="256"/>
      <c r="G12" s="256"/>
      <c r="H12" s="256"/>
      <c r="I12" s="256"/>
      <c r="J12" s="255"/>
      <c r="K12" s="255"/>
      <c r="L12" s="654" t="s">
        <v>170</v>
      </c>
      <c r="M12" s="655"/>
      <c r="N12" s="656" t="s">
        <v>167</v>
      </c>
      <c r="O12" s="657"/>
      <c r="P12" s="657"/>
      <c r="Q12" s="657"/>
      <c r="R12" s="657"/>
      <c r="S12" s="657"/>
      <c r="T12" s="658"/>
      <c r="U12" s="254"/>
      <c r="V12" s="254"/>
      <c r="W12" s="388" t="s">
        <v>262</v>
      </c>
      <c r="X12" s="286"/>
      <c r="Y12" s="286"/>
      <c r="Z12" s="254"/>
      <c r="AA12" s="254"/>
      <c r="AB12" s="253"/>
      <c r="AD12" s="276" t="s">
        <v>170</v>
      </c>
    </row>
    <row r="13" spans="1:30">
      <c r="W13" s="450">
        <v>45047</v>
      </c>
      <c r="X13" s="384" t="s">
        <v>95</v>
      </c>
      <c r="Y13" s="450">
        <v>45322</v>
      </c>
      <c r="AD13" s="148" t="s">
        <v>171</v>
      </c>
    </row>
    <row r="14" spans="1:30" ht="30" customHeight="1">
      <c r="A14" s="147">
        <v>1</v>
      </c>
      <c r="B14" s="148" t="s">
        <v>232</v>
      </c>
      <c r="K14" s="917" t="str">
        <f>IF(AND(T15&gt;=$O$15,T15&lt;$W$15),"","【注意】雇用期間は６か月以内")</f>
        <v>【注意】雇用期間は６か月以内</v>
      </c>
      <c r="L14" s="917"/>
      <c r="M14" s="917"/>
      <c r="N14" s="917"/>
      <c r="O14" s="917" t="str">
        <f>IF(AND(O15&gt;=$W$10,O15&lt;=$Y$10),"","【注意】雇用開始日を正しく入力")</f>
        <v>【注意】雇用開始日を正しく入力</v>
      </c>
      <c r="P14" s="917"/>
      <c r="Q14" s="917"/>
      <c r="T14" s="917" t="str">
        <f>IF(AND(T15&gt;=$W$13,T15&lt;=$Y$13),"","【注意】雇用終了日を正しく入力")</f>
        <v>【注意】雇用終了日を正しく入力</v>
      </c>
      <c r="U14" s="917"/>
      <c r="W14" s="388" t="s">
        <v>264</v>
      </c>
      <c r="AD14" s="148" t="s">
        <v>172</v>
      </c>
    </row>
    <row r="15" spans="1:30" ht="23.25" customHeight="1">
      <c r="B15" s="659" t="s">
        <v>155</v>
      </c>
      <c r="C15" s="660"/>
      <c r="D15" s="927" t="str">
        <f>IF(ISBLANK('＜採用時・対象者ごと＞❸対象者確認書【❷と連動】（報告3）'!L12),"",'＜採用時・対象者ごと＞❸対象者確認書【❷と連動】（報告3）'!L12)</f>
        <v/>
      </c>
      <c r="E15" s="928"/>
      <c r="F15" s="149" t="s">
        <v>44</v>
      </c>
      <c r="G15" s="927" t="str">
        <f>IF(ISBLANK('＜採用時・対象者ごと＞❸対象者確認書【❷と連動】（報告3）'!O12),"",'＜採用時・対象者ごと＞❸対象者確認書【❷と連動】（報告3）'!O12)</f>
        <v/>
      </c>
      <c r="H15" s="929"/>
      <c r="I15" s="929"/>
      <c r="J15" s="928"/>
      <c r="K15" s="664" t="s">
        <v>5</v>
      </c>
      <c r="L15" s="665"/>
      <c r="M15" s="665"/>
      <c r="N15" s="666"/>
      <c r="O15" s="914" t="str">
        <f>IF(ISBLANK('＜採用時・対象者ごと＞❸対象者確認書【❷と連動】（報告3）'!D13),"",'＜採用時・対象者ごと＞❸対象者確認書【❷と連動】（報告3）'!D13)</f>
        <v/>
      </c>
      <c r="P15" s="915"/>
      <c r="Q15" s="916"/>
      <c r="R15" s="895" t="s">
        <v>9</v>
      </c>
      <c r="S15" s="895"/>
      <c r="T15" s="914" t="str">
        <f>IF(ISBLANK('＜採用時・対象者ごと＞❸対象者確認書【❷と連動】（報告3）'!H13),"",'＜採用時・対象者ごと＞❸対象者確認書【❷と連動】（報告3）'!H13)</f>
        <v/>
      </c>
      <c r="U15" s="935"/>
      <c r="W15" s="404" t="str">
        <f>IF(O15="","",EDATE(O15,6))</f>
        <v/>
      </c>
      <c r="Z15" s="386"/>
    </row>
    <row r="16" spans="1:30" ht="23.25" customHeight="1">
      <c r="B16" s="659" t="s">
        <v>23</v>
      </c>
      <c r="C16" s="660"/>
      <c r="D16" s="906" t="str">
        <f>IF(ISBLANK('＜採用時・対象者ごと＞❸対象者確認書【❷と連動】（報告3）'!D11),"",'＜採用時・対象者ごと＞❸対象者確認書【❷と連動】（報告3）'!D11)</f>
        <v/>
      </c>
      <c r="E16" s="907"/>
      <c r="F16" s="907"/>
      <c r="G16" s="907"/>
      <c r="H16" s="907"/>
      <c r="I16" s="907"/>
      <c r="J16" s="907"/>
      <c r="K16" s="908"/>
      <c r="L16" s="908"/>
      <c r="M16" s="908"/>
      <c r="N16" s="908"/>
      <c r="O16" s="908"/>
      <c r="P16" s="908"/>
      <c r="Q16" s="908"/>
      <c r="R16" s="908"/>
      <c r="S16" s="908"/>
      <c r="T16" s="908"/>
      <c r="U16" s="909"/>
      <c r="W16" s="193"/>
    </row>
    <row r="17" spans="1:41" ht="23.25" customHeight="1">
      <c r="B17" s="553" t="s">
        <v>7</v>
      </c>
      <c r="C17" s="554"/>
      <c r="D17" s="954" t="str">
        <f>IF(ISBLANK('＜採用時・対象者ごと＞❸対象者確認書【❷と連動】（報告3）'!D12),"",'＜採用時・対象者ごと＞❸対象者確認書【❷と連動】（報告3）'!D12)</f>
        <v/>
      </c>
      <c r="E17" s="954"/>
      <c r="F17" s="954"/>
      <c r="G17" s="954"/>
      <c r="H17" s="954"/>
      <c r="I17" s="954"/>
      <c r="J17" s="955"/>
      <c r="K17" s="840" t="s">
        <v>12</v>
      </c>
      <c r="L17" s="840"/>
      <c r="M17" s="645"/>
      <c r="N17" s="645"/>
      <c r="O17" s="645"/>
      <c r="P17" s="645"/>
      <c r="Q17" s="956" t="s">
        <v>18</v>
      </c>
      <c r="R17" s="956"/>
      <c r="S17" s="956"/>
      <c r="T17" s="957"/>
      <c r="U17" s="957"/>
      <c r="W17" s="193"/>
    </row>
    <row r="18" spans="1:41" ht="23.25" customHeight="1">
      <c r="B18" s="553" t="s">
        <v>19</v>
      </c>
      <c r="C18" s="554"/>
      <c r="D18" s="931"/>
      <c r="E18" s="932"/>
      <c r="F18" s="932"/>
      <c r="G18" s="932"/>
      <c r="H18" s="932"/>
      <c r="I18" s="932"/>
      <c r="J18" s="932"/>
      <c r="K18" s="952" t="s">
        <v>250</v>
      </c>
      <c r="L18" s="953"/>
      <c r="M18" s="652"/>
      <c r="N18" s="652"/>
      <c r="O18" s="652"/>
      <c r="P18" s="652"/>
      <c r="Q18" s="652"/>
      <c r="R18" s="652"/>
      <c r="S18" s="652"/>
      <c r="T18" s="652"/>
      <c r="U18" s="653"/>
      <c r="W18" s="205"/>
      <c r="Z18" s="386"/>
    </row>
    <row r="19" spans="1:41" s="243" customFormat="1" ht="23.25" customHeight="1">
      <c r="A19" s="147"/>
      <c r="B19" s="882" t="s">
        <v>160</v>
      </c>
      <c r="C19" s="883"/>
      <c r="D19" s="883"/>
      <c r="E19" s="883"/>
      <c r="F19" s="883"/>
      <c r="G19" s="883"/>
      <c r="H19" s="883"/>
      <c r="I19" s="883"/>
      <c r="J19" s="883"/>
      <c r="K19" s="883"/>
      <c r="L19" s="933"/>
      <c r="M19" s="621"/>
      <c r="N19" s="622"/>
      <c r="O19" s="923" t="s">
        <v>154</v>
      </c>
      <c r="P19" s="923"/>
      <c r="Q19" s="923"/>
      <c r="R19" s="923"/>
      <c r="S19" s="923"/>
      <c r="T19" s="923"/>
      <c r="U19" s="923"/>
      <c r="W19" s="205"/>
      <c r="X19" s="286"/>
      <c r="Y19" s="286"/>
    </row>
    <row r="20" spans="1:41" s="243" customFormat="1" ht="23.25" customHeight="1">
      <c r="A20" s="147"/>
      <c r="B20" s="884"/>
      <c r="C20" s="885"/>
      <c r="D20" s="885"/>
      <c r="E20" s="885"/>
      <c r="F20" s="885"/>
      <c r="G20" s="885"/>
      <c r="H20" s="885"/>
      <c r="I20" s="885"/>
      <c r="J20" s="885"/>
      <c r="K20" s="885"/>
      <c r="L20" s="934"/>
      <c r="M20" s="920"/>
      <c r="N20" s="921"/>
      <c r="O20" s="961" t="s">
        <v>153</v>
      </c>
      <c r="P20" s="961"/>
      <c r="Q20" s="961"/>
      <c r="R20" s="961"/>
      <c r="S20" s="961"/>
      <c r="T20" s="961"/>
      <c r="U20" s="961"/>
      <c r="W20" s="193"/>
      <c r="X20" s="286"/>
      <c r="Y20" s="286"/>
      <c r="AC20" s="243">
        <v>0</v>
      </c>
      <c r="AD20" s="243" t="s">
        <v>173</v>
      </c>
    </row>
    <row r="21" spans="1:41" ht="23.25" customHeight="1">
      <c r="B21" s="629" t="s">
        <v>307</v>
      </c>
      <c r="C21" s="630"/>
      <c r="D21" s="328"/>
      <c r="E21" s="631" t="s">
        <v>279</v>
      </c>
      <c r="F21" s="632"/>
      <c r="G21" s="632"/>
      <c r="H21" s="632"/>
      <c r="I21" s="632"/>
      <c r="J21" s="632"/>
      <c r="K21" s="632"/>
      <c r="L21" s="632"/>
      <c r="M21" s="632"/>
      <c r="N21" s="632"/>
      <c r="O21" s="632"/>
      <c r="P21" s="632"/>
      <c r="Q21" s="632"/>
      <c r="R21" s="632"/>
      <c r="S21" s="632"/>
      <c r="T21" s="332">
        <f>IF(AND(D21="○",D22="○"),0,IF(D21="○",1,IF(D22="○",2,0)))</f>
        <v>0</v>
      </c>
      <c r="U21" s="250"/>
      <c r="W21" s="193"/>
      <c r="Z21" s="386"/>
      <c r="AC21" s="148">
        <v>1</v>
      </c>
      <c r="AD21" s="148" t="s">
        <v>174</v>
      </c>
    </row>
    <row r="22" spans="1:41" ht="23.25" customHeight="1">
      <c r="B22" s="539"/>
      <c r="C22" s="540"/>
      <c r="D22" s="328"/>
      <c r="E22" s="631" t="s">
        <v>280</v>
      </c>
      <c r="F22" s="632"/>
      <c r="G22" s="632"/>
      <c r="H22" s="632"/>
      <c r="I22" s="632"/>
      <c r="J22" s="632"/>
      <c r="K22" s="632"/>
      <c r="L22" s="632"/>
      <c r="M22" s="632"/>
      <c r="N22" s="632"/>
      <c r="O22" s="632"/>
      <c r="P22" s="632"/>
      <c r="Q22" s="632"/>
      <c r="R22" s="632">
        <v>3</v>
      </c>
      <c r="S22" s="632"/>
      <c r="T22" s="385"/>
      <c r="U22" s="250"/>
      <c r="W22" s="193"/>
      <c r="Z22" s="386"/>
      <c r="AC22" s="148">
        <v>2</v>
      </c>
      <c r="AD22" s="148" t="s">
        <v>175</v>
      </c>
      <c r="AO22" s="440"/>
    </row>
    <row r="23" spans="1:41" ht="30" customHeight="1">
      <c r="B23" s="930" t="s">
        <v>251</v>
      </c>
      <c r="C23" s="660"/>
      <c r="D23" s="936" t="str">
        <f>IF($T$21=0," ",(IF($T$21=1,"1,980,000円",IF($T$21=2,"1,200,000円",0))))</f>
        <v xml:space="preserve"> </v>
      </c>
      <c r="E23" s="937"/>
      <c r="F23" s="937"/>
      <c r="G23" s="937"/>
      <c r="H23" s="937"/>
      <c r="I23" s="937"/>
      <c r="J23" s="937"/>
      <c r="K23" s="937"/>
      <c r="L23" s="937"/>
      <c r="M23" s="937"/>
      <c r="N23" s="937"/>
      <c r="O23" s="937"/>
      <c r="P23" s="937"/>
      <c r="Q23" s="937"/>
      <c r="R23" s="937"/>
      <c r="S23" s="937"/>
      <c r="T23" s="937"/>
      <c r="U23" s="938"/>
      <c r="W23" s="193"/>
      <c r="Z23" s="386"/>
    </row>
    <row r="24" spans="1:41" ht="30" customHeight="1">
      <c r="A24" s="147">
        <v>2</v>
      </c>
      <c r="B24" s="148" t="s">
        <v>231</v>
      </c>
      <c r="F24" s="345"/>
      <c r="G24" s="345"/>
      <c r="H24" s="345"/>
      <c r="I24" s="345"/>
      <c r="J24" s="345"/>
      <c r="K24" s="345"/>
      <c r="L24" s="345"/>
      <c r="W24" s="193"/>
    </row>
    <row r="25" spans="1:41" ht="21.6" customHeight="1">
      <c r="B25" s="633" t="s">
        <v>69</v>
      </c>
      <c r="C25" s="582" t="s">
        <v>40</v>
      </c>
      <c r="D25" s="636">
        <v>1072</v>
      </c>
      <c r="E25" s="633" t="s">
        <v>67</v>
      </c>
      <c r="F25" s="912"/>
      <c r="G25" s="913"/>
      <c r="H25" s="913"/>
      <c r="I25" s="913"/>
      <c r="J25" s="249" t="s">
        <v>13</v>
      </c>
      <c r="K25" s="912"/>
      <c r="L25" s="913"/>
      <c r="M25" s="913"/>
      <c r="N25" s="249" t="s">
        <v>13</v>
      </c>
      <c r="O25" s="912"/>
      <c r="P25" s="913"/>
      <c r="Q25" s="913"/>
      <c r="R25" s="249" t="s">
        <v>13</v>
      </c>
      <c r="S25" s="582" t="s">
        <v>65</v>
      </c>
      <c r="T25" s="602">
        <f>ROUNDDOWN((SUM(F26+K26+O26+F28+K28+O28+F30)+SUM(H26+M26+Q26+H28+M28+Q28+H30)/60)*D25,0)</f>
        <v>0</v>
      </c>
      <c r="U25" s="582" t="s">
        <v>1</v>
      </c>
      <c r="W25" s="193"/>
    </row>
    <row r="26" spans="1:41" ht="21.6" customHeight="1">
      <c r="B26" s="634"/>
      <c r="C26" s="583"/>
      <c r="D26" s="637"/>
      <c r="E26" s="634"/>
      <c r="F26" s="295"/>
      <c r="G26" s="334" t="s">
        <v>64</v>
      </c>
      <c r="H26" s="612"/>
      <c r="I26" s="612"/>
      <c r="J26" s="297" t="s">
        <v>150</v>
      </c>
      <c r="K26" s="295"/>
      <c r="L26" s="334" t="s">
        <v>64</v>
      </c>
      <c r="M26" s="458"/>
      <c r="N26" s="297" t="s">
        <v>150</v>
      </c>
      <c r="O26" s="295"/>
      <c r="P26" s="334" t="s">
        <v>64</v>
      </c>
      <c r="Q26" s="458"/>
      <c r="R26" s="297" t="s">
        <v>150</v>
      </c>
      <c r="S26" s="583"/>
      <c r="T26" s="603"/>
      <c r="U26" s="583"/>
      <c r="W26" s="193"/>
      <c r="AD26" s="243"/>
    </row>
    <row r="27" spans="1:41" ht="21.6" customHeight="1">
      <c r="B27" s="634"/>
      <c r="C27" s="583"/>
      <c r="D27" s="637"/>
      <c r="E27" s="634"/>
      <c r="F27" s="910"/>
      <c r="G27" s="911"/>
      <c r="H27" s="911"/>
      <c r="I27" s="911"/>
      <c r="J27" s="298" t="s">
        <v>13</v>
      </c>
      <c r="K27" s="910"/>
      <c r="L27" s="911"/>
      <c r="M27" s="911"/>
      <c r="N27" s="298" t="s">
        <v>13</v>
      </c>
      <c r="O27" s="910"/>
      <c r="P27" s="911"/>
      <c r="Q27" s="911"/>
      <c r="R27" s="298" t="s">
        <v>13</v>
      </c>
      <c r="S27" s="583"/>
      <c r="T27" s="603"/>
      <c r="U27" s="583"/>
      <c r="W27" s="193"/>
    </row>
    <row r="28" spans="1:41" ht="21.6" customHeight="1">
      <c r="B28" s="634"/>
      <c r="C28" s="583"/>
      <c r="D28" s="637"/>
      <c r="E28" s="634"/>
      <c r="F28" s="295"/>
      <c r="G28" s="334" t="s">
        <v>64</v>
      </c>
      <c r="H28" s="612"/>
      <c r="I28" s="612"/>
      <c r="J28" s="297" t="s">
        <v>150</v>
      </c>
      <c r="K28" s="295"/>
      <c r="L28" s="334" t="s">
        <v>64</v>
      </c>
      <c r="M28" s="458"/>
      <c r="N28" s="297" t="s">
        <v>150</v>
      </c>
      <c r="O28" s="295"/>
      <c r="P28" s="334" t="s">
        <v>64</v>
      </c>
      <c r="Q28" s="458"/>
      <c r="R28" s="297" t="s">
        <v>150</v>
      </c>
      <c r="S28" s="583"/>
      <c r="T28" s="603"/>
      <c r="U28" s="583"/>
      <c r="W28" s="148"/>
    </row>
    <row r="29" spans="1:41" ht="21.6" customHeight="1">
      <c r="B29" s="634"/>
      <c r="C29" s="583"/>
      <c r="D29" s="637"/>
      <c r="E29" s="634"/>
      <c r="F29" s="910"/>
      <c r="G29" s="911"/>
      <c r="H29" s="911"/>
      <c r="I29" s="911"/>
      <c r="J29" s="298" t="s">
        <v>13</v>
      </c>
      <c r="K29" s="299"/>
      <c r="L29" s="300"/>
      <c r="M29" s="300"/>
      <c r="N29" s="301"/>
      <c r="O29" s="300"/>
      <c r="P29" s="300"/>
      <c r="Q29" s="300"/>
      <c r="R29" s="302"/>
      <c r="S29" s="583"/>
      <c r="T29" s="603"/>
      <c r="U29" s="583"/>
      <c r="W29" s="193"/>
    </row>
    <row r="30" spans="1:41" ht="21.6" customHeight="1">
      <c r="B30" s="634"/>
      <c r="C30" s="584"/>
      <c r="D30" s="638"/>
      <c r="E30" s="635"/>
      <c r="F30" s="295"/>
      <c r="G30" s="334" t="s">
        <v>64</v>
      </c>
      <c r="H30" s="612"/>
      <c r="I30" s="612"/>
      <c r="J30" s="297" t="s">
        <v>150</v>
      </c>
      <c r="K30" s="303"/>
      <c r="L30" s="304"/>
      <c r="M30" s="304"/>
      <c r="N30" s="305"/>
      <c r="O30" s="304"/>
      <c r="P30" s="304"/>
      <c r="Q30" s="304"/>
      <c r="R30" s="306"/>
      <c r="S30" s="584"/>
      <c r="T30" s="604"/>
      <c r="U30" s="584"/>
      <c r="W30" s="193"/>
    </row>
    <row r="31" spans="1:41" ht="27" customHeight="1">
      <c r="B31" s="634"/>
      <c r="C31" s="454" t="s">
        <v>311</v>
      </c>
      <c r="D31" s="344"/>
      <c r="E31" s="641" t="s">
        <v>281</v>
      </c>
      <c r="F31" s="641"/>
      <c r="G31" s="641"/>
      <c r="H31" s="641"/>
      <c r="I31" s="641"/>
      <c r="J31" s="641"/>
      <c r="K31" s="641"/>
      <c r="L31" s="641"/>
      <c r="M31" s="641"/>
      <c r="N31" s="641"/>
      <c r="O31" s="641"/>
      <c r="P31" s="641"/>
      <c r="Q31" s="641"/>
      <c r="R31" s="335" t="b">
        <v>1</v>
      </c>
      <c r="S31" s="341" t="s">
        <v>65</v>
      </c>
      <c r="T31" s="289">
        <f>IF(D31="○",ROUNDDOWN(T25*0.15,0),0)</f>
        <v>0</v>
      </c>
      <c r="U31" s="341" t="s">
        <v>1</v>
      </c>
      <c r="W31" s="193"/>
    </row>
    <row r="32" spans="1:41" ht="23.25" customHeight="1">
      <c r="B32" s="635"/>
      <c r="C32" s="341" t="s">
        <v>41</v>
      </c>
      <c r="D32" s="553"/>
      <c r="E32" s="555"/>
      <c r="F32" s="555"/>
      <c r="G32" s="555"/>
      <c r="H32" s="555"/>
      <c r="I32" s="555"/>
      <c r="J32" s="555"/>
      <c r="K32" s="555"/>
      <c r="L32" s="555"/>
      <c r="M32" s="555"/>
      <c r="N32" s="555"/>
      <c r="O32" s="555"/>
      <c r="P32" s="555"/>
      <c r="Q32" s="555"/>
      <c r="R32" s="554"/>
      <c r="S32" s="341" t="s">
        <v>65</v>
      </c>
      <c r="T32" s="290">
        <f>SUM(T25+T31)</f>
        <v>0</v>
      </c>
      <c r="U32" s="341" t="s">
        <v>1</v>
      </c>
      <c r="W32" s="219"/>
    </row>
    <row r="33" spans="1:31" s="286" customFormat="1" ht="23.25" customHeight="1">
      <c r="A33" s="343"/>
      <c r="B33" s="607" t="s">
        <v>149</v>
      </c>
      <c r="C33" s="609"/>
      <c r="D33" s="607" t="s">
        <v>148</v>
      </c>
      <c r="E33" s="608"/>
      <c r="F33" s="608"/>
      <c r="G33" s="609"/>
      <c r="H33" s="340" t="s">
        <v>67</v>
      </c>
      <c r="I33" s="587"/>
      <c r="J33" s="589"/>
      <c r="K33" s="340" t="s">
        <v>64</v>
      </c>
      <c r="L33" s="340" t="s">
        <v>67</v>
      </c>
      <c r="M33" s="587"/>
      <c r="N33" s="589"/>
      <c r="O33" s="340" t="s">
        <v>59</v>
      </c>
      <c r="P33" s="340" t="s">
        <v>67</v>
      </c>
      <c r="Q33" s="307"/>
      <c r="R33" s="340" t="s">
        <v>147</v>
      </c>
      <c r="S33" s="340" t="s">
        <v>65</v>
      </c>
      <c r="T33" s="336">
        <f>1500*I33*M33*Q33</f>
        <v>0</v>
      </c>
      <c r="U33" s="340" t="s">
        <v>1</v>
      </c>
      <c r="W33" s="219"/>
    </row>
    <row r="34" spans="1:31" ht="26.1" customHeight="1">
      <c r="B34" s="593" t="s">
        <v>146</v>
      </c>
      <c r="C34" s="594"/>
      <c r="D34" s="553" t="s">
        <v>22</v>
      </c>
      <c r="E34" s="554"/>
      <c r="F34" s="924"/>
      <c r="G34" s="925"/>
      <c r="H34" s="925"/>
      <c r="I34" s="925"/>
      <c r="J34" s="925"/>
      <c r="K34" s="925"/>
      <c r="L34" s="926"/>
      <c r="M34" s="572" t="s">
        <v>45</v>
      </c>
      <c r="N34" s="247" t="s">
        <v>145</v>
      </c>
      <c r="O34" s="574"/>
      <c r="P34" s="575"/>
      <c r="Q34" s="575"/>
      <c r="R34" s="575"/>
      <c r="S34" s="244" t="s">
        <v>1</v>
      </c>
      <c r="T34" s="602">
        <f>IF(L12="課税",O35,IF(L12="免税",O34,0))</f>
        <v>0</v>
      </c>
      <c r="U34" s="582" t="s">
        <v>1</v>
      </c>
      <c r="W34" s="219"/>
      <c r="Z34" s="243"/>
      <c r="AA34" s="243"/>
      <c r="AB34" s="243"/>
      <c r="AC34" s="243"/>
      <c r="AD34" s="243"/>
      <c r="AE34" s="243"/>
    </row>
    <row r="35" spans="1:31" ht="26.1" customHeight="1">
      <c r="B35" s="595"/>
      <c r="C35" s="596"/>
      <c r="D35" s="585" t="s">
        <v>6</v>
      </c>
      <c r="E35" s="586"/>
      <c r="F35" s="648"/>
      <c r="G35" s="649"/>
      <c r="H35" s="649"/>
      <c r="I35" s="649"/>
      <c r="J35" s="649"/>
      <c r="K35" s="649"/>
      <c r="L35" s="845"/>
      <c r="M35" s="573"/>
      <c r="N35" s="165" t="s">
        <v>144</v>
      </c>
      <c r="O35" s="948">
        <f>ROUNDDOWN(O34/1.1,0)</f>
        <v>0</v>
      </c>
      <c r="P35" s="949"/>
      <c r="Q35" s="949"/>
      <c r="R35" s="949"/>
      <c r="S35" s="244" t="s">
        <v>1</v>
      </c>
      <c r="T35" s="603"/>
      <c r="U35" s="583"/>
      <c r="W35" s="219"/>
      <c r="Z35" s="243"/>
      <c r="AA35" s="243"/>
      <c r="AB35" s="243"/>
      <c r="AC35" s="243"/>
      <c r="AD35" s="243"/>
      <c r="AE35" s="243"/>
    </row>
    <row r="36" spans="1:31" ht="26.1" customHeight="1">
      <c r="B36" s="597"/>
      <c r="C36" s="598"/>
      <c r="D36" s="585" t="s">
        <v>143</v>
      </c>
      <c r="E36" s="586"/>
      <c r="F36" s="958"/>
      <c r="G36" s="959"/>
      <c r="H36" s="959"/>
      <c r="I36" s="333" t="s">
        <v>9</v>
      </c>
      <c r="J36" s="959"/>
      <c r="K36" s="959"/>
      <c r="L36" s="960"/>
      <c r="M36" s="939" t="str">
        <f>IF(AND(F36&gt;=$O$15,F36&lt;=$F$36),"","【注意】雇用期間内に受講する")</f>
        <v/>
      </c>
      <c r="N36" s="940"/>
      <c r="O36" s="940"/>
      <c r="P36" s="950" t="str">
        <f>IF(AND(J36&gt;$F$36,J36&lt;=$T$15),"","【注意】雇用期間内に修了必須")</f>
        <v>【注意】雇用期間内に修了必須</v>
      </c>
      <c r="Q36" s="950"/>
      <c r="R36" s="950"/>
      <c r="S36" s="453"/>
      <c r="T36" s="604"/>
      <c r="U36" s="584"/>
      <c r="W36" s="219"/>
      <c r="Z36" s="243"/>
      <c r="AA36" s="243"/>
      <c r="AB36" s="243"/>
      <c r="AC36" s="243"/>
      <c r="AD36" s="243"/>
      <c r="AE36" s="243"/>
    </row>
    <row r="37" spans="1:31" s="286" customFormat="1" ht="26.1" customHeight="1">
      <c r="A37" s="343"/>
      <c r="B37" s="593" t="s">
        <v>193</v>
      </c>
      <c r="C37" s="594"/>
      <c r="D37" s="896"/>
      <c r="E37" s="897"/>
      <c r="F37" s="897"/>
      <c r="G37" s="897"/>
      <c r="H37" s="897"/>
      <c r="I37" s="897"/>
      <c r="J37" s="897"/>
      <c r="K37" s="897"/>
      <c r="L37" s="898"/>
      <c r="M37" s="572" t="s">
        <v>45</v>
      </c>
      <c r="N37" s="247" t="s">
        <v>145</v>
      </c>
      <c r="O37" s="574"/>
      <c r="P37" s="575"/>
      <c r="Q37" s="575"/>
      <c r="R37" s="575"/>
      <c r="S37" s="244" t="s">
        <v>1</v>
      </c>
      <c r="T37" s="902">
        <f>IF(L12="課税",O38,IF(L12="免税",O37,0))</f>
        <v>0</v>
      </c>
      <c r="U37" s="817" t="s">
        <v>1</v>
      </c>
      <c r="V37" s="148"/>
      <c r="W37" s="219"/>
      <c r="Z37" s="148"/>
      <c r="AA37" s="148"/>
    </row>
    <row r="38" spans="1:31" s="286" customFormat="1" ht="26.1" customHeight="1">
      <c r="A38" s="343"/>
      <c r="B38" s="597"/>
      <c r="C38" s="598"/>
      <c r="D38" s="899"/>
      <c r="E38" s="900"/>
      <c r="F38" s="900"/>
      <c r="G38" s="900"/>
      <c r="H38" s="900"/>
      <c r="I38" s="900"/>
      <c r="J38" s="900"/>
      <c r="K38" s="900"/>
      <c r="L38" s="901"/>
      <c r="M38" s="573"/>
      <c r="N38" s="165" t="s">
        <v>144</v>
      </c>
      <c r="O38" s="948">
        <f>ROUNDDOWN(O37/1.1,0)</f>
        <v>0</v>
      </c>
      <c r="P38" s="949"/>
      <c r="Q38" s="949"/>
      <c r="R38" s="949"/>
      <c r="S38" s="244" t="s">
        <v>1</v>
      </c>
      <c r="T38" s="903"/>
      <c r="U38" s="819"/>
      <c r="V38" s="148"/>
      <c r="W38" s="219"/>
      <c r="Z38" s="148"/>
      <c r="AA38" s="148"/>
    </row>
    <row r="39" spans="1:31" ht="23.25" customHeight="1">
      <c r="B39" s="553" t="s">
        <v>142</v>
      </c>
      <c r="C39" s="554"/>
      <c r="D39" s="553" t="s">
        <v>141</v>
      </c>
      <c r="E39" s="555"/>
      <c r="F39" s="555"/>
      <c r="G39" s="555"/>
      <c r="H39" s="555"/>
      <c r="I39" s="555"/>
      <c r="J39" s="555"/>
      <c r="K39" s="555"/>
      <c r="L39" s="555"/>
      <c r="M39" s="555"/>
      <c r="N39" s="555"/>
      <c r="O39" s="555"/>
      <c r="P39" s="555"/>
      <c r="Q39" s="555"/>
      <c r="R39" s="555"/>
      <c r="S39" s="554"/>
      <c r="T39" s="242">
        <v>40000</v>
      </c>
      <c r="U39" s="341" t="s">
        <v>1</v>
      </c>
      <c r="W39" s="193"/>
    </row>
    <row r="40" spans="1:31" ht="23.25" customHeight="1">
      <c r="B40" s="553" t="s">
        <v>252</v>
      </c>
      <c r="C40" s="554"/>
      <c r="D40" s="241"/>
      <c r="E40" s="241"/>
      <c r="F40" s="241"/>
      <c r="G40" s="241"/>
      <c r="H40" s="241"/>
      <c r="I40" s="241"/>
      <c r="J40" s="241"/>
      <c r="K40" s="241"/>
      <c r="L40" s="241"/>
      <c r="M40" s="241"/>
      <c r="N40" s="241"/>
      <c r="O40" s="241"/>
      <c r="P40" s="241"/>
      <c r="Q40" s="241"/>
      <c r="R40" s="241"/>
      <c r="S40" s="241"/>
      <c r="T40" s="292">
        <f>SUM(T32:T39)</f>
        <v>40000</v>
      </c>
      <c r="U40" s="400" t="s">
        <v>1</v>
      </c>
      <c r="W40" s="193"/>
    </row>
    <row r="41" spans="1:31" ht="23.25" hidden="1" customHeight="1">
      <c r="A41" s="280"/>
      <c r="B41" s="556" t="s">
        <v>47</v>
      </c>
      <c r="C41" s="557"/>
      <c r="D41" s="558" t="s">
        <v>166</v>
      </c>
      <c r="E41" s="559"/>
      <c r="F41" s="559"/>
      <c r="G41" s="559"/>
      <c r="H41" s="559"/>
      <c r="I41" s="559"/>
      <c r="J41" s="559"/>
      <c r="K41" s="559"/>
      <c r="L41" s="559"/>
      <c r="M41" s="559"/>
      <c r="N41" s="559"/>
      <c r="O41" s="559"/>
      <c r="P41" s="559"/>
      <c r="Q41" s="559"/>
      <c r="R41" s="559"/>
      <c r="S41" s="281"/>
      <c r="T41" s="293">
        <f>T32/T40</f>
        <v>0</v>
      </c>
      <c r="U41" s="282"/>
    </row>
    <row r="42" spans="1:31" ht="8.25" customHeight="1">
      <c r="B42" s="240"/>
      <c r="C42" s="240"/>
      <c r="D42" s="239"/>
      <c r="E42" s="239"/>
      <c r="F42" s="239"/>
      <c r="G42" s="239"/>
      <c r="H42" s="239"/>
      <c r="I42" s="239"/>
      <c r="J42" s="239"/>
      <c r="K42" s="239"/>
      <c r="L42" s="239"/>
      <c r="M42" s="239"/>
      <c r="N42" s="239"/>
      <c r="O42" s="239"/>
      <c r="P42" s="239"/>
      <c r="Q42" s="239"/>
      <c r="R42" s="239"/>
      <c r="S42" s="239"/>
      <c r="T42" s="238"/>
      <c r="U42" s="237"/>
    </row>
    <row r="43" spans="1:31" ht="26.1" hidden="1" customHeight="1">
      <c r="B43" s="941" t="s">
        <v>253</v>
      </c>
      <c r="C43" s="942"/>
      <c r="D43" s="943" t="s">
        <v>180</v>
      </c>
      <c r="E43" s="944"/>
      <c r="F43" s="944"/>
      <c r="G43" s="944"/>
      <c r="H43" s="944"/>
      <c r="I43" s="944"/>
      <c r="J43" s="944"/>
      <c r="K43" s="944"/>
      <c r="L43" s="944"/>
      <c r="M43" s="944"/>
      <c r="N43" s="944"/>
      <c r="O43" s="944"/>
      <c r="P43" s="944"/>
      <c r="Q43" s="944"/>
      <c r="R43" s="945"/>
      <c r="S43" s="357" t="s">
        <v>65</v>
      </c>
      <c r="T43" s="358">
        <f>IF($T$21=1,1980000,IF($T$21=2,1200000,0))</f>
        <v>0</v>
      </c>
      <c r="U43" s="357" t="s">
        <v>1</v>
      </c>
    </row>
    <row r="44" spans="1:31" ht="26.1" hidden="1" customHeight="1">
      <c r="B44" s="941" t="s">
        <v>202</v>
      </c>
      <c r="C44" s="942"/>
      <c r="D44" s="943" t="s">
        <v>203</v>
      </c>
      <c r="E44" s="944"/>
      <c r="F44" s="944"/>
      <c r="G44" s="944"/>
      <c r="H44" s="944"/>
      <c r="I44" s="944"/>
      <c r="J44" s="944"/>
      <c r="K44" s="944"/>
      <c r="L44" s="944"/>
      <c r="M44" s="944"/>
      <c r="N44" s="944"/>
      <c r="O44" s="944"/>
      <c r="P44" s="944"/>
      <c r="Q44" s="944"/>
      <c r="R44" s="945"/>
      <c r="S44" s="357" t="s">
        <v>65</v>
      </c>
      <c r="T44" s="358">
        <f>IF(T40&gt;T43,T43,T40)</f>
        <v>0</v>
      </c>
      <c r="U44" s="357" t="s">
        <v>1</v>
      </c>
      <c r="W44" s="148"/>
      <c r="X44" s="148"/>
      <c r="Y44" s="148"/>
    </row>
    <row r="45" spans="1:31" ht="26.1" hidden="1" customHeight="1">
      <c r="B45" s="946" t="s">
        <v>204</v>
      </c>
      <c r="C45" s="947"/>
      <c r="D45" s="943" t="s">
        <v>205</v>
      </c>
      <c r="E45" s="944"/>
      <c r="F45" s="944"/>
      <c r="G45" s="944"/>
      <c r="H45" s="944"/>
      <c r="I45" s="944"/>
      <c r="J45" s="944"/>
      <c r="K45" s="944"/>
      <c r="L45" s="944"/>
      <c r="M45" s="944"/>
      <c r="N45" s="944"/>
      <c r="O45" s="944"/>
      <c r="P45" s="944"/>
      <c r="Q45" s="944"/>
      <c r="R45" s="945"/>
      <c r="S45" s="359"/>
      <c r="T45" s="360" t="e">
        <f>T32/T44</f>
        <v>#DIV/0!</v>
      </c>
      <c r="U45" s="361"/>
      <c r="W45" s="148"/>
      <c r="X45" s="148"/>
      <c r="Y45" s="148"/>
    </row>
    <row r="46" spans="1:31" ht="26.1" customHeight="1">
      <c r="B46" s="526" t="s">
        <v>256</v>
      </c>
      <c r="C46" s="527"/>
      <c r="D46" s="528" t="s">
        <v>257</v>
      </c>
      <c r="E46" s="529"/>
      <c r="F46" s="529"/>
      <c r="G46" s="529"/>
      <c r="H46" s="529"/>
      <c r="I46" s="529"/>
      <c r="J46" s="529"/>
      <c r="K46" s="529"/>
      <c r="L46" s="529"/>
      <c r="M46" s="529"/>
      <c r="N46" s="529"/>
      <c r="O46" s="529"/>
      <c r="P46" s="529"/>
      <c r="Q46" s="529"/>
      <c r="R46" s="530"/>
      <c r="S46" s="401" t="s">
        <v>65</v>
      </c>
      <c r="T46" s="290" t="str">
        <f>IFERROR(IF(T45&lt;0.5,T32*2,T44),"-")</f>
        <v>-</v>
      </c>
      <c r="U46" s="401" t="s">
        <v>1</v>
      </c>
    </row>
    <row r="47" spans="1:31" ht="26.1" customHeight="1">
      <c r="B47" s="531" t="s">
        <v>207</v>
      </c>
      <c r="C47" s="532"/>
      <c r="D47" s="528" t="s">
        <v>208</v>
      </c>
      <c r="E47" s="529"/>
      <c r="F47" s="529"/>
      <c r="G47" s="529"/>
      <c r="H47" s="529"/>
      <c r="I47" s="529"/>
      <c r="J47" s="529"/>
      <c r="K47" s="529"/>
      <c r="L47" s="529"/>
      <c r="M47" s="529"/>
      <c r="N47" s="529"/>
      <c r="O47" s="529"/>
      <c r="P47" s="529"/>
      <c r="Q47" s="529"/>
      <c r="R47" s="530"/>
      <c r="S47" s="264"/>
      <c r="T47" s="362" t="str">
        <f>IFERROR(T32/T46,"-")</f>
        <v>-</v>
      </c>
      <c r="U47" s="400"/>
    </row>
    <row r="48" spans="1:31" ht="26.1" customHeight="1">
      <c r="B48" s="526" t="s">
        <v>163</v>
      </c>
      <c r="C48" s="527"/>
      <c r="D48" s="528" t="s">
        <v>255</v>
      </c>
      <c r="E48" s="529"/>
      <c r="F48" s="529"/>
      <c r="G48" s="529"/>
      <c r="H48" s="529"/>
      <c r="I48" s="529"/>
      <c r="J48" s="529"/>
      <c r="K48" s="529"/>
      <c r="L48" s="529"/>
      <c r="M48" s="529"/>
      <c r="N48" s="529"/>
      <c r="O48" s="529"/>
      <c r="P48" s="529"/>
      <c r="Q48" s="529"/>
      <c r="R48" s="530"/>
      <c r="S48" s="401" t="s">
        <v>65</v>
      </c>
      <c r="T48" s="292">
        <f>IFERROR(IF(L12="課税",ROUNDDOWN(T46*0.1,0),0),"-")</f>
        <v>0</v>
      </c>
      <c r="U48" s="401" t="s">
        <v>1</v>
      </c>
    </row>
    <row r="49" spans="2:21" ht="26.1" customHeight="1">
      <c r="B49" s="526" t="s">
        <v>169</v>
      </c>
      <c r="C49" s="527"/>
      <c r="D49" s="528"/>
      <c r="E49" s="529"/>
      <c r="F49" s="529"/>
      <c r="G49" s="529"/>
      <c r="H49" s="529"/>
      <c r="I49" s="529"/>
      <c r="J49" s="529"/>
      <c r="K49" s="529"/>
      <c r="L49" s="529"/>
      <c r="M49" s="529"/>
      <c r="N49" s="529"/>
      <c r="O49" s="529"/>
      <c r="P49" s="529"/>
      <c r="Q49" s="529"/>
      <c r="R49" s="530"/>
      <c r="S49" s="401" t="s">
        <v>65</v>
      </c>
      <c r="T49" s="411" t="str">
        <f>IFERROR(SUM(T46+T48),"-")</f>
        <v>-</v>
      </c>
      <c r="U49" s="401" t="s">
        <v>1</v>
      </c>
    </row>
    <row r="50" spans="2:21" ht="36" customHeight="1">
      <c r="B50" s="526" t="s">
        <v>258</v>
      </c>
      <c r="C50" s="527"/>
      <c r="D50" s="951" t="s">
        <v>254</v>
      </c>
      <c r="E50" s="535"/>
      <c r="F50" s="535"/>
      <c r="G50" s="535"/>
      <c r="H50" s="535"/>
      <c r="I50" s="535"/>
      <c r="J50" s="535"/>
      <c r="K50" s="535"/>
      <c r="L50" s="535"/>
      <c r="M50" s="535"/>
      <c r="N50" s="535"/>
      <c r="O50" s="535"/>
      <c r="P50" s="535"/>
      <c r="Q50" s="535"/>
      <c r="R50" s="535"/>
      <c r="S50" s="535"/>
      <c r="T50" s="535"/>
      <c r="U50" s="536"/>
    </row>
    <row r="51" spans="2:21" ht="17.25" customHeight="1">
      <c r="B51" s="338"/>
      <c r="C51" s="234"/>
      <c r="D51" s="338"/>
      <c r="E51" s="338"/>
      <c r="F51" s="338"/>
      <c r="G51" s="338"/>
      <c r="H51" s="338"/>
      <c r="I51" s="338"/>
      <c r="J51" s="338"/>
      <c r="K51" s="338"/>
      <c r="L51" s="338"/>
      <c r="M51" s="338"/>
      <c r="N51" s="338"/>
      <c r="O51" s="338"/>
      <c r="P51" s="338"/>
      <c r="Q51" s="338"/>
      <c r="R51" s="338"/>
      <c r="S51" s="234"/>
      <c r="T51" s="235"/>
      <c r="U51" s="234"/>
    </row>
  </sheetData>
  <sheetProtection password="DF7A" sheet="1" objects="1" scenarios="1" formatRows="0" selectLockedCells="1"/>
  <mergeCells count="110">
    <mergeCell ref="B50:C50"/>
    <mergeCell ref="D50:U50"/>
    <mergeCell ref="K18:L18"/>
    <mergeCell ref="M19:N19"/>
    <mergeCell ref="B17:C17"/>
    <mergeCell ref="D17:J17"/>
    <mergeCell ref="Q17:S17"/>
    <mergeCell ref="K17:L17"/>
    <mergeCell ref="M17:P17"/>
    <mergeCell ref="T17:U17"/>
    <mergeCell ref="U34:U36"/>
    <mergeCell ref="F35:L35"/>
    <mergeCell ref="O35:R35"/>
    <mergeCell ref="D36:E36"/>
    <mergeCell ref="F36:H36"/>
    <mergeCell ref="D44:R44"/>
    <mergeCell ref="D45:R45"/>
    <mergeCell ref="B44:C44"/>
    <mergeCell ref="T34:T36"/>
    <mergeCell ref="K27:M27"/>
    <mergeCell ref="D35:E35"/>
    <mergeCell ref="J36:L36"/>
    <mergeCell ref="U37:U38"/>
    <mergeCell ref="O20:U20"/>
    <mergeCell ref="U25:U30"/>
    <mergeCell ref="M36:O36"/>
    <mergeCell ref="B48:C48"/>
    <mergeCell ref="D48:R48"/>
    <mergeCell ref="B49:C49"/>
    <mergeCell ref="D49:R49"/>
    <mergeCell ref="B40:C40"/>
    <mergeCell ref="B41:C41"/>
    <mergeCell ref="B46:C46"/>
    <mergeCell ref="D46:R46"/>
    <mergeCell ref="B47:C47"/>
    <mergeCell ref="D47:R47"/>
    <mergeCell ref="B43:C43"/>
    <mergeCell ref="D43:R43"/>
    <mergeCell ref="B39:C39"/>
    <mergeCell ref="D39:S39"/>
    <mergeCell ref="D41:R41"/>
    <mergeCell ref="B45:C45"/>
    <mergeCell ref="M37:M38"/>
    <mergeCell ref="O37:R37"/>
    <mergeCell ref="O38:R38"/>
    <mergeCell ref="K25:M25"/>
    <mergeCell ref="P36:R36"/>
    <mergeCell ref="B10:U10"/>
    <mergeCell ref="K14:N14"/>
    <mergeCell ref="B15:C15"/>
    <mergeCell ref="D15:E15"/>
    <mergeCell ref="G15:J15"/>
    <mergeCell ref="B23:C23"/>
    <mergeCell ref="B21:C22"/>
    <mergeCell ref="E21:S21"/>
    <mergeCell ref="E22:S22"/>
    <mergeCell ref="M18:U18"/>
    <mergeCell ref="D18:J18"/>
    <mergeCell ref="B19:L20"/>
    <mergeCell ref="T15:U15"/>
    <mergeCell ref="B18:C18"/>
    <mergeCell ref="D23:U23"/>
    <mergeCell ref="T1:U1"/>
    <mergeCell ref="A1:J2"/>
    <mergeCell ref="B34:C36"/>
    <mergeCell ref="B33:C33"/>
    <mergeCell ref="D34:E34"/>
    <mergeCell ref="M20:N20"/>
    <mergeCell ref="M33:N33"/>
    <mergeCell ref="I33:J33"/>
    <mergeCell ref="D33:G33"/>
    <mergeCell ref="O3:T3"/>
    <mergeCell ref="O4:T4"/>
    <mergeCell ref="O5:T5"/>
    <mergeCell ref="O6:T6"/>
    <mergeCell ref="O19:U19"/>
    <mergeCell ref="B25:B32"/>
    <mergeCell ref="C25:C30"/>
    <mergeCell ref="S25:S30"/>
    <mergeCell ref="T25:T30"/>
    <mergeCell ref="E25:E30"/>
    <mergeCell ref="F25:I25"/>
    <mergeCell ref="H26:I26"/>
    <mergeCell ref="F27:I27"/>
    <mergeCell ref="H28:I28"/>
    <mergeCell ref="F34:L34"/>
    <mergeCell ref="B4:B6"/>
    <mergeCell ref="B37:C38"/>
    <mergeCell ref="R15:S15"/>
    <mergeCell ref="D32:R32"/>
    <mergeCell ref="E31:Q31"/>
    <mergeCell ref="K15:N15"/>
    <mergeCell ref="N12:T12"/>
    <mergeCell ref="L12:M12"/>
    <mergeCell ref="D37:L38"/>
    <mergeCell ref="M34:M35"/>
    <mergeCell ref="O34:R34"/>
    <mergeCell ref="T37:T38"/>
    <mergeCell ref="D25:D30"/>
    <mergeCell ref="A7:V7"/>
    <mergeCell ref="B16:C16"/>
    <mergeCell ref="D16:U16"/>
    <mergeCell ref="F29:I29"/>
    <mergeCell ref="H30:I30"/>
    <mergeCell ref="O27:Q27"/>
    <mergeCell ref="O25:Q25"/>
    <mergeCell ref="O15:Q15"/>
    <mergeCell ref="O14:Q14"/>
    <mergeCell ref="T14:U14"/>
    <mergeCell ref="E8:U8"/>
  </mergeCells>
  <phoneticPr fontId="2"/>
  <conditionalFormatting sqref="T25">
    <cfRule type="cellIs" dxfId="18" priority="16" operator="lessThan">
      <formula>#REF!</formula>
    </cfRule>
    <cfRule type="cellIs" dxfId="17" priority="17" operator="lessThan">
      <formula>#REF!</formula>
    </cfRule>
  </conditionalFormatting>
  <conditionalFormatting sqref="T31:T32">
    <cfRule type="cellIs" dxfId="16" priority="18" operator="equal">
      <formula>#REF!</formula>
    </cfRule>
    <cfRule type="cellIs" dxfId="15" priority="19" operator="equal">
      <formula>#REF!</formula>
    </cfRule>
  </conditionalFormatting>
  <conditionalFormatting sqref="T41">
    <cfRule type="cellIs" dxfId="14" priority="15" stopIfTrue="1" operator="lessThan">
      <formula>0.5</formula>
    </cfRule>
  </conditionalFormatting>
  <conditionalFormatting sqref="T47">
    <cfRule type="cellIs" dxfId="13" priority="2" stopIfTrue="1" operator="lessThan">
      <formula>0.5</formula>
    </cfRule>
  </conditionalFormatting>
  <conditionalFormatting sqref="T45">
    <cfRule type="cellIs" dxfId="12" priority="1" stopIfTrue="1" operator="lessThan">
      <formula>0.5</formula>
    </cfRule>
  </conditionalFormatting>
  <dataValidations xWindow="997" yWindow="442" count="25">
    <dataValidation allowBlank="1" showInputMessage="1" showErrorMessage="1" prompt="※免税事業者は税込額、課税事業者は税抜額を入力してください" sqref="WWE983078 JS37:JS38 TO37:TO38 ADK37:ADK38 ANG37:ANG38 AXC37:AXC38 BGY37:BGY38 BQU37:BQU38 CAQ37:CAQ38 CKM37:CKM38 CUI37:CUI38 DEE37:DEE38 DOA37:DOA38 DXW37:DXW38 EHS37:EHS38 ERO37:ERO38 FBK37:FBK38 FLG37:FLG38 FVC37:FVC38 GEY37:GEY38 GOU37:GOU38 GYQ37:GYQ38 HIM37:HIM38 HSI37:HSI38 ICE37:ICE38 IMA37:IMA38 IVW37:IVW38 JFS37:JFS38 JPO37:JPO38 JZK37:JZK38 KJG37:KJG38 KTC37:KTC38 LCY37:LCY38 LMU37:LMU38 LWQ37:LWQ38 MGM37:MGM38 MQI37:MQI38 NAE37:NAE38 NKA37:NKA38 NTW37:NTW38 ODS37:ODS38 ONO37:ONO38 OXK37:OXK38 PHG37:PHG38 PRC37:PRC38 QAY37:QAY38 QKU37:QKU38 QUQ37:QUQ38 REM37:REM38 ROI37:ROI38 RYE37:RYE38 SIA37:SIA38 SRW37:SRW38 TBS37:TBS38 TLO37:TLO38 TVK37:TVK38 UFG37:UFG38 UPC37:UPC38 UYY37:UYY38 VIU37:VIU38 VSQ37:VSQ38 WCM37:WCM38 WMI37:WMI38 WWE37:WWE38 T65574 JS65574 TO65574 ADK65574 ANG65574 AXC65574 BGY65574 BQU65574 CAQ65574 CKM65574 CUI65574 DEE65574 DOA65574 DXW65574 EHS65574 ERO65574 FBK65574 FLG65574 FVC65574 GEY65574 GOU65574 GYQ65574 HIM65574 HSI65574 ICE65574 IMA65574 IVW65574 JFS65574 JPO65574 JZK65574 KJG65574 KTC65574 LCY65574 LMU65574 LWQ65574 MGM65574 MQI65574 NAE65574 NKA65574 NTW65574 ODS65574 ONO65574 OXK65574 PHG65574 PRC65574 QAY65574 QKU65574 QUQ65574 REM65574 ROI65574 RYE65574 SIA65574 SRW65574 TBS65574 TLO65574 TVK65574 UFG65574 UPC65574 UYY65574 VIU65574 VSQ65574 WCM65574 WMI65574 WWE65574 T131110 JS131110 TO131110 ADK131110 ANG131110 AXC131110 BGY131110 BQU131110 CAQ131110 CKM131110 CUI131110 DEE131110 DOA131110 DXW131110 EHS131110 ERO131110 FBK131110 FLG131110 FVC131110 GEY131110 GOU131110 GYQ131110 HIM131110 HSI131110 ICE131110 IMA131110 IVW131110 JFS131110 JPO131110 JZK131110 KJG131110 KTC131110 LCY131110 LMU131110 LWQ131110 MGM131110 MQI131110 NAE131110 NKA131110 NTW131110 ODS131110 ONO131110 OXK131110 PHG131110 PRC131110 QAY131110 QKU131110 QUQ131110 REM131110 ROI131110 RYE131110 SIA131110 SRW131110 TBS131110 TLO131110 TVK131110 UFG131110 UPC131110 UYY131110 VIU131110 VSQ131110 WCM131110 WMI131110 WWE131110 T196646 JS196646 TO196646 ADK196646 ANG196646 AXC196646 BGY196646 BQU196646 CAQ196646 CKM196646 CUI196646 DEE196646 DOA196646 DXW196646 EHS196646 ERO196646 FBK196646 FLG196646 FVC196646 GEY196646 GOU196646 GYQ196646 HIM196646 HSI196646 ICE196646 IMA196646 IVW196646 JFS196646 JPO196646 JZK196646 KJG196646 KTC196646 LCY196646 LMU196646 LWQ196646 MGM196646 MQI196646 NAE196646 NKA196646 NTW196646 ODS196646 ONO196646 OXK196646 PHG196646 PRC196646 QAY196646 QKU196646 QUQ196646 REM196646 ROI196646 RYE196646 SIA196646 SRW196646 TBS196646 TLO196646 TVK196646 UFG196646 UPC196646 UYY196646 VIU196646 VSQ196646 WCM196646 WMI196646 WWE196646 T262182 JS262182 TO262182 ADK262182 ANG262182 AXC262182 BGY262182 BQU262182 CAQ262182 CKM262182 CUI262182 DEE262182 DOA262182 DXW262182 EHS262182 ERO262182 FBK262182 FLG262182 FVC262182 GEY262182 GOU262182 GYQ262182 HIM262182 HSI262182 ICE262182 IMA262182 IVW262182 JFS262182 JPO262182 JZK262182 KJG262182 KTC262182 LCY262182 LMU262182 LWQ262182 MGM262182 MQI262182 NAE262182 NKA262182 NTW262182 ODS262182 ONO262182 OXK262182 PHG262182 PRC262182 QAY262182 QKU262182 QUQ262182 REM262182 ROI262182 RYE262182 SIA262182 SRW262182 TBS262182 TLO262182 TVK262182 UFG262182 UPC262182 UYY262182 VIU262182 VSQ262182 WCM262182 WMI262182 WWE262182 T327718 JS327718 TO327718 ADK327718 ANG327718 AXC327718 BGY327718 BQU327718 CAQ327718 CKM327718 CUI327718 DEE327718 DOA327718 DXW327718 EHS327718 ERO327718 FBK327718 FLG327718 FVC327718 GEY327718 GOU327718 GYQ327718 HIM327718 HSI327718 ICE327718 IMA327718 IVW327718 JFS327718 JPO327718 JZK327718 KJG327718 KTC327718 LCY327718 LMU327718 LWQ327718 MGM327718 MQI327718 NAE327718 NKA327718 NTW327718 ODS327718 ONO327718 OXK327718 PHG327718 PRC327718 QAY327718 QKU327718 QUQ327718 REM327718 ROI327718 RYE327718 SIA327718 SRW327718 TBS327718 TLO327718 TVK327718 UFG327718 UPC327718 UYY327718 VIU327718 VSQ327718 WCM327718 WMI327718 WWE327718 T393254 JS393254 TO393254 ADK393254 ANG393254 AXC393254 BGY393254 BQU393254 CAQ393254 CKM393254 CUI393254 DEE393254 DOA393254 DXW393254 EHS393254 ERO393254 FBK393254 FLG393254 FVC393254 GEY393254 GOU393254 GYQ393254 HIM393254 HSI393254 ICE393254 IMA393254 IVW393254 JFS393254 JPO393254 JZK393254 KJG393254 KTC393254 LCY393254 LMU393254 LWQ393254 MGM393254 MQI393254 NAE393254 NKA393254 NTW393254 ODS393254 ONO393254 OXK393254 PHG393254 PRC393254 QAY393254 QKU393254 QUQ393254 REM393254 ROI393254 RYE393254 SIA393254 SRW393254 TBS393254 TLO393254 TVK393254 UFG393254 UPC393254 UYY393254 VIU393254 VSQ393254 WCM393254 WMI393254 WWE393254 T458790 JS458790 TO458790 ADK458790 ANG458790 AXC458790 BGY458790 BQU458790 CAQ458790 CKM458790 CUI458790 DEE458790 DOA458790 DXW458790 EHS458790 ERO458790 FBK458790 FLG458790 FVC458790 GEY458790 GOU458790 GYQ458790 HIM458790 HSI458790 ICE458790 IMA458790 IVW458790 JFS458790 JPO458790 JZK458790 KJG458790 KTC458790 LCY458790 LMU458790 LWQ458790 MGM458790 MQI458790 NAE458790 NKA458790 NTW458790 ODS458790 ONO458790 OXK458790 PHG458790 PRC458790 QAY458790 QKU458790 QUQ458790 REM458790 ROI458790 RYE458790 SIA458790 SRW458790 TBS458790 TLO458790 TVK458790 UFG458790 UPC458790 UYY458790 VIU458790 VSQ458790 WCM458790 WMI458790 WWE458790 T524326 JS524326 TO524326 ADK524326 ANG524326 AXC524326 BGY524326 BQU524326 CAQ524326 CKM524326 CUI524326 DEE524326 DOA524326 DXW524326 EHS524326 ERO524326 FBK524326 FLG524326 FVC524326 GEY524326 GOU524326 GYQ524326 HIM524326 HSI524326 ICE524326 IMA524326 IVW524326 JFS524326 JPO524326 JZK524326 KJG524326 KTC524326 LCY524326 LMU524326 LWQ524326 MGM524326 MQI524326 NAE524326 NKA524326 NTW524326 ODS524326 ONO524326 OXK524326 PHG524326 PRC524326 QAY524326 QKU524326 QUQ524326 REM524326 ROI524326 RYE524326 SIA524326 SRW524326 TBS524326 TLO524326 TVK524326 UFG524326 UPC524326 UYY524326 VIU524326 VSQ524326 WCM524326 WMI524326 WWE524326 T589862 JS589862 TO589862 ADK589862 ANG589862 AXC589862 BGY589862 BQU589862 CAQ589862 CKM589862 CUI589862 DEE589862 DOA589862 DXW589862 EHS589862 ERO589862 FBK589862 FLG589862 FVC589862 GEY589862 GOU589862 GYQ589862 HIM589862 HSI589862 ICE589862 IMA589862 IVW589862 JFS589862 JPO589862 JZK589862 KJG589862 KTC589862 LCY589862 LMU589862 LWQ589862 MGM589862 MQI589862 NAE589862 NKA589862 NTW589862 ODS589862 ONO589862 OXK589862 PHG589862 PRC589862 QAY589862 QKU589862 QUQ589862 REM589862 ROI589862 RYE589862 SIA589862 SRW589862 TBS589862 TLO589862 TVK589862 UFG589862 UPC589862 UYY589862 VIU589862 VSQ589862 WCM589862 WMI589862 WWE589862 T655398 JS655398 TO655398 ADK655398 ANG655398 AXC655398 BGY655398 BQU655398 CAQ655398 CKM655398 CUI655398 DEE655398 DOA655398 DXW655398 EHS655398 ERO655398 FBK655398 FLG655398 FVC655398 GEY655398 GOU655398 GYQ655398 HIM655398 HSI655398 ICE655398 IMA655398 IVW655398 JFS655398 JPO655398 JZK655398 KJG655398 KTC655398 LCY655398 LMU655398 LWQ655398 MGM655398 MQI655398 NAE655398 NKA655398 NTW655398 ODS655398 ONO655398 OXK655398 PHG655398 PRC655398 QAY655398 QKU655398 QUQ655398 REM655398 ROI655398 RYE655398 SIA655398 SRW655398 TBS655398 TLO655398 TVK655398 UFG655398 UPC655398 UYY655398 VIU655398 VSQ655398 WCM655398 WMI655398 WWE655398 T720934 JS720934 TO720934 ADK720934 ANG720934 AXC720934 BGY720934 BQU720934 CAQ720934 CKM720934 CUI720934 DEE720934 DOA720934 DXW720934 EHS720934 ERO720934 FBK720934 FLG720934 FVC720934 GEY720934 GOU720934 GYQ720934 HIM720934 HSI720934 ICE720934 IMA720934 IVW720934 JFS720934 JPO720934 JZK720934 KJG720934 KTC720934 LCY720934 LMU720934 LWQ720934 MGM720934 MQI720934 NAE720934 NKA720934 NTW720934 ODS720934 ONO720934 OXK720934 PHG720934 PRC720934 QAY720934 QKU720934 QUQ720934 REM720934 ROI720934 RYE720934 SIA720934 SRW720934 TBS720934 TLO720934 TVK720934 UFG720934 UPC720934 UYY720934 VIU720934 VSQ720934 WCM720934 WMI720934 WWE720934 T786470 JS786470 TO786470 ADK786470 ANG786470 AXC786470 BGY786470 BQU786470 CAQ786470 CKM786470 CUI786470 DEE786470 DOA786470 DXW786470 EHS786470 ERO786470 FBK786470 FLG786470 FVC786470 GEY786470 GOU786470 GYQ786470 HIM786470 HSI786470 ICE786470 IMA786470 IVW786470 JFS786470 JPO786470 JZK786470 KJG786470 KTC786470 LCY786470 LMU786470 LWQ786470 MGM786470 MQI786470 NAE786470 NKA786470 NTW786470 ODS786470 ONO786470 OXK786470 PHG786470 PRC786470 QAY786470 QKU786470 QUQ786470 REM786470 ROI786470 RYE786470 SIA786470 SRW786470 TBS786470 TLO786470 TVK786470 UFG786470 UPC786470 UYY786470 VIU786470 VSQ786470 WCM786470 WMI786470 WWE786470 T852006 JS852006 TO852006 ADK852006 ANG852006 AXC852006 BGY852006 BQU852006 CAQ852006 CKM852006 CUI852006 DEE852006 DOA852006 DXW852006 EHS852006 ERO852006 FBK852006 FLG852006 FVC852006 GEY852006 GOU852006 GYQ852006 HIM852006 HSI852006 ICE852006 IMA852006 IVW852006 JFS852006 JPO852006 JZK852006 KJG852006 KTC852006 LCY852006 LMU852006 LWQ852006 MGM852006 MQI852006 NAE852006 NKA852006 NTW852006 ODS852006 ONO852006 OXK852006 PHG852006 PRC852006 QAY852006 QKU852006 QUQ852006 REM852006 ROI852006 RYE852006 SIA852006 SRW852006 TBS852006 TLO852006 TVK852006 UFG852006 UPC852006 UYY852006 VIU852006 VSQ852006 WCM852006 WMI852006 WWE852006 T917542 JS917542 TO917542 ADK917542 ANG917542 AXC917542 BGY917542 BQU917542 CAQ917542 CKM917542 CUI917542 DEE917542 DOA917542 DXW917542 EHS917542 ERO917542 FBK917542 FLG917542 FVC917542 GEY917542 GOU917542 GYQ917542 HIM917542 HSI917542 ICE917542 IMA917542 IVW917542 JFS917542 JPO917542 JZK917542 KJG917542 KTC917542 LCY917542 LMU917542 LWQ917542 MGM917542 MQI917542 NAE917542 NKA917542 NTW917542 ODS917542 ONO917542 OXK917542 PHG917542 PRC917542 QAY917542 QKU917542 QUQ917542 REM917542 ROI917542 RYE917542 SIA917542 SRW917542 TBS917542 TLO917542 TVK917542 UFG917542 UPC917542 UYY917542 VIU917542 VSQ917542 WCM917542 WMI917542 WWE917542 T983078 JS983078 TO983078 ADK983078 ANG983078 AXC983078 BGY983078 BQU983078 CAQ983078 CKM983078 CUI983078 DEE983078 DOA983078 DXW983078 EHS983078 ERO983078 FBK983078 FLG983078 FVC983078 GEY983078 GOU983078 GYQ983078 HIM983078 HSI983078 ICE983078 IMA983078 IVW983078 JFS983078 JPO983078 JZK983078 KJG983078 KTC983078 LCY983078 LMU983078 LWQ983078 MGM983078 MQI983078 NAE983078 NKA983078 NTW983078 ODS983078 ONO983078 OXK983078 PHG983078 PRC983078 QAY983078 QKU983078 QUQ983078 REM983078 ROI983078 RYE983078 SIA983078 SRW983078 TBS983078 TLO983078 TVK983078 UFG983078 UPC983078 UYY983078 VIU983078 VSQ983078 WCM983078 WMI983078"/>
    <dataValidation operator="lessThanOrEqual" allowBlank="1" showInputMessage="1" showErrorMessage="1" errorTitle="【注意】" error="賃金が全体の５０%以上となるよう設定してください。_x000a_（下の「※賃金の割合」参照）" promptTitle="【注意】" prompt="賃金が全体の５０%以上となるよう設定してください。_x000a_（下の「※事業費に占める賃金割合」参照）" sqref="WWB983074 JP33 TL33 ADH33 AND33 AWZ33 BGV33 BQR33 CAN33 CKJ33 CUF33 DEB33 DNX33 DXT33 EHP33 ERL33 FBH33 FLD33 FUZ33 GEV33 GOR33 GYN33 HIJ33 HSF33 ICB33 ILX33 IVT33 JFP33 JPL33 JZH33 KJD33 KSZ33 LCV33 LMR33 LWN33 MGJ33 MQF33 NAB33 NJX33 NTT33 ODP33 ONL33 OXH33 PHD33 PQZ33 QAV33 QKR33 QUN33 REJ33 ROF33 RYB33 SHX33 SRT33 TBP33 TLL33 TVH33 UFD33 UOZ33 UYV33 VIR33 VSN33 WCJ33 WMF33 WWB33 Q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Q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Q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Q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Q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Q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Q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Q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Q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Q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Q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Q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Q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Q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Q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dataValidation allowBlank="1" showInputMessage="1" showErrorMessage="1" promptTitle="【注意】" prompt="賃金が全体の５０%以上となるよう設定してください。_x000a_（下の「※事業費に占める賃金割合」参照）" sqref="WLX983074 JL33 TH33 ADD33 AMZ33 AWV33 BGR33 BQN33 CAJ33 CKF33 CUB33 DDX33 DNT33 DXP33 EHL33 ERH33 FBD33 FKZ33 FUV33 GER33 GON33 GYJ33 HIF33 HSB33 IBX33 ILT33 IVP33 JFL33 JPH33 JZD33 KIZ33 KSV33 LCR33 LMN33 LWJ33 MGF33 MQB33 MZX33 NJT33 NTP33 ODL33 ONH33 OXD33 PGZ33 PQV33 QAR33 QKN33 QUJ33 REF33 ROB33 RXX33 SHT33 SRP33 TBL33 TLH33 TVD33 UEZ33 UOV33 UYR33 VIN33 VSJ33 WCF33 WMB33 WVX33 M65570 JL65570 TH65570 ADD65570 AMZ65570 AWV65570 BGR65570 BQN65570 CAJ65570 CKF65570 CUB65570 DDX65570 DNT65570 DXP65570 EHL65570 ERH65570 FBD65570 FKZ65570 FUV65570 GER65570 GON65570 GYJ65570 HIF65570 HSB65570 IBX65570 ILT65570 IVP65570 JFL65570 JPH65570 JZD65570 KIZ65570 KSV65570 LCR65570 LMN65570 LWJ65570 MGF65570 MQB65570 MZX65570 NJT65570 NTP65570 ODL65570 ONH65570 OXD65570 PGZ65570 PQV65570 QAR65570 QKN65570 QUJ65570 REF65570 ROB65570 RXX65570 SHT65570 SRP65570 TBL65570 TLH65570 TVD65570 UEZ65570 UOV65570 UYR65570 VIN65570 VSJ65570 WCF65570 WMB65570 WVX65570 M131106 JL131106 TH131106 ADD131106 AMZ131106 AWV131106 BGR131106 BQN131106 CAJ131106 CKF131106 CUB131106 DDX131106 DNT131106 DXP131106 EHL131106 ERH131106 FBD131106 FKZ131106 FUV131106 GER131106 GON131106 GYJ131106 HIF131106 HSB131106 IBX131106 ILT131106 IVP131106 JFL131106 JPH131106 JZD131106 KIZ131106 KSV131106 LCR131106 LMN131106 LWJ131106 MGF131106 MQB131106 MZX131106 NJT131106 NTP131106 ODL131106 ONH131106 OXD131106 PGZ131106 PQV131106 QAR131106 QKN131106 QUJ131106 REF131106 ROB131106 RXX131106 SHT131106 SRP131106 TBL131106 TLH131106 TVD131106 UEZ131106 UOV131106 UYR131106 VIN131106 VSJ131106 WCF131106 WMB131106 WVX131106 M196642 JL196642 TH196642 ADD196642 AMZ196642 AWV196642 BGR196642 BQN196642 CAJ196642 CKF196642 CUB196642 DDX196642 DNT196642 DXP196642 EHL196642 ERH196642 FBD196642 FKZ196642 FUV196642 GER196642 GON196642 GYJ196642 HIF196642 HSB196642 IBX196642 ILT196642 IVP196642 JFL196642 JPH196642 JZD196642 KIZ196642 KSV196642 LCR196642 LMN196642 LWJ196642 MGF196642 MQB196642 MZX196642 NJT196642 NTP196642 ODL196642 ONH196642 OXD196642 PGZ196642 PQV196642 QAR196642 QKN196642 QUJ196642 REF196642 ROB196642 RXX196642 SHT196642 SRP196642 TBL196642 TLH196642 TVD196642 UEZ196642 UOV196642 UYR196642 VIN196642 VSJ196642 WCF196642 WMB196642 WVX196642 M262178 JL262178 TH262178 ADD262178 AMZ262178 AWV262178 BGR262178 BQN262178 CAJ262178 CKF262178 CUB262178 DDX262178 DNT262178 DXP262178 EHL262178 ERH262178 FBD262178 FKZ262178 FUV262178 GER262178 GON262178 GYJ262178 HIF262178 HSB262178 IBX262178 ILT262178 IVP262178 JFL262178 JPH262178 JZD262178 KIZ262178 KSV262178 LCR262178 LMN262178 LWJ262178 MGF262178 MQB262178 MZX262178 NJT262178 NTP262178 ODL262178 ONH262178 OXD262178 PGZ262178 PQV262178 QAR262178 QKN262178 QUJ262178 REF262178 ROB262178 RXX262178 SHT262178 SRP262178 TBL262178 TLH262178 TVD262178 UEZ262178 UOV262178 UYR262178 VIN262178 VSJ262178 WCF262178 WMB262178 WVX262178 M327714 JL327714 TH327714 ADD327714 AMZ327714 AWV327714 BGR327714 BQN327714 CAJ327714 CKF327714 CUB327714 DDX327714 DNT327714 DXP327714 EHL327714 ERH327714 FBD327714 FKZ327714 FUV327714 GER327714 GON327714 GYJ327714 HIF327714 HSB327714 IBX327714 ILT327714 IVP327714 JFL327714 JPH327714 JZD327714 KIZ327714 KSV327714 LCR327714 LMN327714 LWJ327714 MGF327714 MQB327714 MZX327714 NJT327714 NTP327714 ODL327714 ONH327714 OXD327714 PGZ327714 PQV327714 QAR327714 QKN327714 QUJ327714 REF327714 ROB327714 RXX327714 SHT327714 SRP327714 TBL327714 TLH327714 TVD327714 UEZ327714 UOV327714 UYR327714 VIN327714 VSJ327714 WCF327714 WMB327714 WVX327714 M393250 JL393250 TH393250 ADD393250 AMZ393250 AWV393250 BGR393250 BQN393250 CAJ393250 CKF393250 CUB393250 DDX393250 DNT393250 DXP393250 EHL393250 ERH393250 FBD393250 FKZ393250 FUV393250 GER393250 GON393250 GYJ393250 HIF393250 HSB393250 IBX393250 ILT393250 IVP393250 JFL393250 JPH393250 JZD393250 KIZ393250 KSV393250 LCR393250 LMN393250 LWJ393250 MGF393250 MQB393250 MZX393250 NJT393250 NTP393250 ODL393250 ONH393250 OXD393250 PGZ393250 PQV393250 QAR393250 QKN393250 QUJ393250 REF393250 ROB393250 RXX393250 SHT393250 SRP393250 TBL393250 TLH393250 TVD393250 UEZ393250 UOV393250 UYR393250 VIN393250 VSJ393250 WCF393250 WMB393250 WVX393250 M458786 JL458786 TH458786 ADD458786 AMZ458786 AWV458786 BGR458786 BQN458786 CAJ458786 CKF458786 CUB458786 DDX458786 DNT458786 DXP458786 EHL458786 ERH458786 FBD458786 FKZ458786 FUV458786 GER458786 GON458786 GYJ458786 HIF458786 HSB458786 IBX458786 ILT458786 IVP458786 JFL458786 JPH458786 JZD458786 KIZ458786 KSV458786 LCR458786 LMN458786 LWJ458786 MGF458786 MQB458786 MZX458786 NJT458786 NTP458786 ODL458786 ONH458786 OXD458786 PGZ458786 PQV458786 QAR458786 QKN458786 QUJ458786 REF458786 ROB458786 RXX458786 SHT458786 SRP458786 TBL458786 TLH458786 TVD458786 UEZ458786 UOV458786 UYR458786 VIN458786 VSJ458786 WCF458786 WMB458786 WVX458786 M524322 JL524322 TH524322 ADD524322 AMZ524322 AWV524322 BGR524322 BQN524322 CAJ524322 CKF524322 CUB524322 DDX524322 DNT524322 DXP524322 EHL524322 ERH524322 FBD524322 FKZ524322 FUV524322 GER524322 GON524322 GYJ524322 HIF524322 HSB524322 IBX524322 ILT524322 IVP524322 JFL524322 JPH524322 JZD524322 KIZ524322 KSV524322 LCR524322 LMN524322 LWJ524322 MGF524322 MQB524322 MZX524322 NJT524322 NTP524322 ODL524322 ONH524322 OXD524322 PGZ524322 PQV524322 QAR524322 QKN524322 QUJ524322 REF524322 ROB524322 RXX524322 SHT524322 SRP524322 TBL524322 TLH524322 TVD524322 UEZ524322 UOV524322 UYR524322 VIN524322 VSJ524322 WCF524322 WMB524322 WVX524322 M589858 JL589858 TH589858 ADD589858 AMZ589858 AWV589858 BGR589858 BQN589858 CAJ589858 CKF589858 CUB589858 DDX589858 DNT589858 DXP589858 EHL589858 ERH589858 FBD589858 FKZ589858 FUV589858 GER589858 GON589858 GYJ589858 HIF589858 HSB589858 IBX589858 ILT589858 IVP589858 JFL589858 JPH589858 JZD589858 KIZ589858 KSV589858 LCR589858 LMN589858 LWJ589858 MGF589858 MQB589858 MZX589858 NJT589858 NTP589858 ODL589858 ONH589858 OXD589858 PGZ589858 PQV589858 QAR589858 QKN589858 QUJ589858 REF589858 ROB589858 RXX589858 SHT589858 SRP589858 TBL589858 TLH589858 TVD589858 UEZ589858 UOV589858 UYR589858 VIN589858 VSJ589858 WCF589858 WMB589858 WVX589858 M655394 JL655394 TH655394 ADD655394 AMZ655394 AWV655394 BGR655394 BQN655394 CAJ655394 CKF655394 CUB655394 DDX655394 DNT655394 DXP655394 EHL655394 ERH655394 FBD655394 FKZ655394 FUV655394 GER655394 GON655394 GYJ655394 HIF655394 HSB655394 IBX655394 ILT655394 IVP655394 JFL655394 JPH655394 JZD655394 KIZ655394 KSV655394 LCR655394 LMN655394 LWJ655394 MGF655394 MQB655394 MZX655394 NJT655394 NTP655394 ODL655394 ONH655394 OXD655394 PGZ655394 PQV655394 QAR655394 QKN655394 QUJ655394 REF655394 ROB655394 RXX655394 SHT655394 SRP655394 TBL655394 TLH655394 TVD655394 UEZ655394 UOV655394 UYR655394 VIN655394 VSJ655394 WCF655394 WMB655394 WVX655394 M720930 JL720930 TH720930 ADD720930 AMZ720930 AWV720930 BGR720930 BQN720930 CAJ720930 CKF720930 CUB720930 DDX720930 DNT720930 DXP720930 EHL720930 ERH720930 FBD720930 FKZ720930 FUV720930 GER720930 GON720930 GYJ720930 HIF720930 HSB720930 IBX720930 ILT720930 IVP720930 JFL720930 JPH720930 JZD720930 KIZ720930 KSV720930 LCR720930 LMN720930 LWJ720930 MGF720930 MQB720930 MZX720930 NJT720930 NTP720930 ODL720930 ONH720930 OXD720930 PGZ720930 PQV720930 QAR720930 QKN720930 QUJ720930 REF720930 ROB720930 RXX720930 SHT720930 SRP720930 TBL720930 TLH720930 TVD720930 UEZ720930 UOV720930 UYR720930 VIN720930 VSJ720930 WCF720930 WMB720930 WVX720930 M786466 JL786466 TH786466 ADD786466 AMZ786466 AWV786466 BGR786466 BQN786466 CAJ786466 CKF786466 CUB786466 DDX786466 DNT786466 DXP786466 EHL786466 ERH786466 FBD786466 FKZ786466 FUV786466 GER786466 GON786466 GYJ786466 HIF786466 HSB786466 IBX786466 ILT786466 IVP786466 JFL786466 JPH786466 JZD786466 KIZ786466 KSV786466 LCR786466 LMN786466 LWJ786466 MGF786466 MQB786466 MZX786466 NJT786466 NTP786466 ODL786466 ONH786466 OXD786466 PGZ786466 PQV786466 QAR786466 QKN786466 QUJ786466 REF786466 ROB786466 RXX786466 SHT786466 SRP786466 TBL786466 TLH786466 TVD786466 UEZ786466 UOV786466 UYR786466 VIN786466 VSJ786466 WCF786466 WMB786466 WVX786466 M852002 JL852002 TH852002 ADD852002 AMZ852002 AWV852002 BGR852002 BQN852002 CAJ852002 CKF852002 CUB852002 DDX852002 DNT852002 DXP852002 EHL852002 ERH852002 FBD852002 FKZ852002 FUV852002 GER852002 GON852002 GYJ852002 HIF852002 HSB852002 IBX852002 ILT852002 IVP852002 JFL852002 JPH852002 JZD852002 KIZ852002 KSV852002 LCR852002 LMN852002 LWJ852002 MGF852002 MQB852002 MZX852002 NJT852002 NTP852002 ODL852002 ONH852002 OXD852002 PGZ852002 PQV852002 QAR852002 QKN852002 QUJ852002 REF852002 ROB852002 RXX852002 SHT852002 SRP852002 TBL852002 TLH852002 TVD852002 UEZ852002 UOV852002 UYR852002 VIN852002 VSJ852002 WCF852002 WMB852002 WVX852002 M917538 JL917538 TH917538 ADD917538 AMZ917538 AWV917538 BGR917538 BQN917538 CAJ917538 CKF917538 CUB917538 DDX917538 DNT917538 DXP917538 EHL917538 ERH917538 FBD917538 FKZ917538 FUV917538 GER917538 GON917538 GYJ917538 HIF917538 HSB917538 IBX917538 ILT917538 IVP917538 JFL917538 JPH917538 JZD917538 KIZ917538 KSV917538 LCR917538 LMN917538 LWJ917538 MGF917538 MQB917538 MZX917538 NJT917538 NTP917538 ODL917538 ONH917538 OXD917538 PGZ917538 PQV917538 QAR917538 QKN917538 QUJ917538 REF917538 ROB917538 RXX917538 SHT917538 SRP917538 TBL917538 TLH917538 TVD917538 UEZ917538 UOV917538 UYR917538 VIN917538 VSJ917538 WCF917538 WMB917538 WVX917538 M983074 JL983074 TH983074 ADD983074 AMZ983074 AWV983074 BGR983074 BQN983074 CAJ983074 CKF983074 CUB983074 DDX983074 DNT983074 DXP983074 EHL983074 ERH983074 FBD983074 FKZ983074 FUV983074 GER983074 GON983074 GYJ983074 HIF983074 HSB983074 IBX983074 ILT983074 IVP983074 JFL983074 JPH983074 JZD983074 KIZ983074 KSV983074 LCR983074 LMN983074 LWJ983074 MGF983074 MQB983074 MZX983074 NJT983074 NTP983074 ODL983074 ONH983074 OXD983074 PGZ983074 PQV983074 QAR983074 QKN983074 QUJ983074 REF983074 ROB983074 RXX983074 SHT983074 SRP983074 TBL983074 TLH983074 TVD983074 UEZ983074 UOV983074 UYR983074 VIN983074 VSJ983074 WCF983074 WMB983074 WVX983074 WVT983074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I65570 JH65570 TD65570 ACZ65570 AMV65570 AWR65570 BGN65570 BQJ65570 CAF65570 CKB65570 CTX65570 DDT65570 DNP65570 DXL65570 EHH65570 ERD65570 FAZ65570 FKV65570 FUR65570 GEN65570 GOJ65570 GYF65570 HIB65570 HRX65570 IBT65570 ILP65570 IVL65570 JFH65570 JPD65570 JYZ65570 KIV65570 KSR65570 LCN65570 LMJ65570 LWF65570 MGB65570 MPX65570 MZT65570 NJP65570 NTL65570 ODH65570 OND65570 OWZ65570 PGV65570 PQR65570 QAN65570 QKJ65570 QUF65570 REB65570 RNX65570 RXT65570 SHP65570 SRL65570 TBH65570 TLD65570 TUZ65570 UEV65570 UOR65570 UYN65570 VIJ65570 VSF65570 WCB65570 WLX65570 WVT65570 I131106 JH131106 TD131106 ACZ131106 AMV131106 AWR131106 BGN131106 BQJ131106 CAF131106 CKB131106 CTX131106 DDT131106 DNP131106 DXL131106 EHH131106 ERD131106 FAZ131106 FKV131106 FUR131106 GEN131106 GOJ131106 GYF131106 HIB131106 HRX131106 IBT131106 ILP131106 IVL131106 JFH131106 JPD131106 JYZ131106 KIV131106 KSR131106 LCN131106 LMJ131106 LWF131106 MGB131106 MPX131106 MZT131106 NJP131106 NTL131106 ODH131106 OND131106 OWZ131106 PGV131106 PQR131106 QAN131106 QKJ131106 QUF131106 REB131106 RNX131106 RXT131106 SHP131106 SRL131106 TBH131106 TLD131106 TUZ131106 UEV131106 UOR131106 UYN131106 VIJ131106 VSF131106 WCB131106 WLX131106 WVT131106 I196642 JH196642 TD196642 ACZ196642 AMV196642 AWR196642 BGN196642 BQJ196642 CAF196642 CKB196642 CTX196642 DDT196642 DNP196642 DXL196642 EHH196642 ERD196642 FAZ196642 FKV196642 FUR196642 GEN196642 GOJ196642 GYF196642 HIB196642 HRX196642 IBT196642 ILP196642 IVL196642 JFH196642 JPD196642 JYZ196642 KIV196642 KSR196642 LCN196642 LMJ196642 LWF196642 MGB196642 MPX196642 MZT196642 NJP196642 NTL196642 ODH196642 OND196642 OWZ196642 PGV196642 PQR196642 QAN196642 QKJ196642 QUF196642 REB196642 RNX196642 RXT196642 SHP196642 SRL196642 TBH196642 TLD196642 TUZ196642 UEV196642 UOR196642 UYN196642 VIJ196642 VSF196642 WCB196642 WLX196642 WVT196642 I262178 JH262178 TD262178 ACZ262178 AMV262178 AWR262178 BGN262178 BQJ262178 CAF262178 CKB262178 CTX262178 DDT262178 DNP262178 DXL262178 EHH262178 ERD262178 FAZ262178 FKV262178 FUR262178 GEN262178 GOJ262178 GYF262178 HIB262178 HRX262178 IBT262178 ILP262178 IVL262178 JFH262178 JPD262178 JYZ262178 KIV262178 KSR262178 LCN262178 LMJ262178 LWF262178 MGB262178 MPX262178 MZT262178 NJP262178 NTL262178 ODH262178 OND262178 OWZ262178 PGV262178 PQR262178 QAN262178 QKJ262178 QUF262178 REB262178 RNX262178 RXT262178 SHP262178 SRL262178 TBH262178 TLD262178 TUZ262178 UEV262178 UOR262178 UYN262178 VIJ262178 VSF262178 WCB262178 WLX262178 WVT262178 I327714 JH327714 TD327714 ACZ327714 AMV327714 AWR327714 BGN327714 BQJ327714 CAF327714 CKB327714 CTX327714 DDT327714 DNP327714 DXL327714 EHH327714 ERD327714 FAZ327714 FKV327714 FUR327714 GEN327714 GOJ327714 GYF327714 HIB327714 HRX327714 IBT327714 ILP327714 IVL327714 JFH327714 JPD327714 JYZ327714 KIV327714 KSR327714 LCN327714 LMJ327714 LWF327714 MGB327714 MPX327714 MZT327714 NJP327714 NTL327714 ODH327714 OND327714 OWZ327714 PGV327714 PQR327714 QAN327714 QKJ327714 QUF327714 REB327714 RNX327714 RXT327714 SHP327714 SRL327714 TBH327714 TLD327714 TUZ327714 UEV327714 UOR327714 UYN327714 VIJ327714 VSF327714 WCB327714 WLX327714 WVT327714 I393250 JH393250 TD393250 ACZ393250 AMV393250 AWR393250 BGN393250 BQJ393250 CAF393250 CKB393250 CTX393250 DDT393250 DNP393250 DXL393250 EHH393250 ERD393250 FAZ393250 FKV393250 FUR393250 GEN393250 GOJ393250 GYF393250 HIB393250 HRX393250 IBT393250 ILP393250 IVL393250 JFH393250 JPD393250 JYZ393250 KIV393250 KSR393250 LCN393250 LMJ393250 LWF393250 MGB393250 MPX393250 MZT393250 NJP393250 NTL393250 ODH393250 OND393250 OWZ393250 PGV393250 PQR393250 QAN393250 QKJ393250 QUF393250 REB393250 RNX393250 RXT393250 SHP393250 SRL393250 TBH393250 TLD393250 TUZ393250 UEV393250 UOR393250 UYN393250 VIJ393250 VSF393250 WCB393250 WLX393250 WVT393250 I458786 JH458786 TD458786 ACZ458786 AMV458786 AWR458786 BGN458786 BQJ458786 CAF458786 CKB458786 CTX458786 DDT458786 DNP458786 DXL458786 EHH458786 ERD458786 FAZ458786 FKV458786 FUR458786 GEN458786 GOJ458786 GYF458786 HIB458786 HRX458786 IBT458786 ILP458786 IVL458786 JFH458786 JPD458786 JYZ458786 KIV458786 KSR458786 LCN458786 LMJ458786 LWF458786 MGB458786 MPX458786 MZT458786 NJP458786 NTL458786 ODH458786 OND458786 OWZ458786 PGV458786 PQR458786 QAN458786 QKJ458786 QUF458786 REB458786 RNX458786 RXT458786 SHP458786 SRL458786 TBH458786 TLD458786 TUZ458786 UEV458786 UOR458786 UYN458786 VIJ458786 VSF458786 WCB458786 WLX458786 WVT458786 I524322 JH524322 TD524322 ACZ524322 AMV524322 AWR524322 BGN524322 BQJ524322 CAF524322 CKB524322 CTX524322 DDT524322 DNP524322 DXL524322 EHH524322 ERD524322 FAZ524322 FKV524322 FUR524322 GEN524322 GOJ524322 GYF524322 HIB524322 HRX524322 IBT524322 ILP524322 IVL524322 JFH524322 JPD524322 JYZ524322 KIV524322 KSR524322 LCN524322 LMJ524322 LWF524322 MGB524322 MPX524322 MZT524322 NJP524322 NTL524322 ODH524322 OND524322 OWZ524322 PGV524322 PQR524322 QAN524322 QKJ524322 QUF524322 REB524322 RNX524322 RXT524322 SHP524322 SRL524322 TBH524322 TLD524322 TUZ524322 UEV524322 UOR524322 UYN524322 VIJ524322 VSF524322 WCB524322 WLX524322 WVT524322 I589858 JH589858 TD589858 ACZ589858 AMV589858 AWR589858 BGN589858 BQJ589858 CAF589858 CKB589858 CTX589858 DDT589858 DNP589858 DXL589858 EHH589858 ERD589858 FAZ589858 FKV589858 FUR589858 GEN589858 GOJ589858 GYF589858 HIB589858 HRX589858 IBT589858 ILP589858 IVL589858 JFH589858 JPD589858 JYZ589858 KIV589858 KSR589858 LCN589858 LMJ589858 LWF589858 MGB589858 MPX589858 MZT589858 NJP589858 NTL589858 ODH589858 OND589858 OWZ589858 PGV589858 PQR589858 QAN589858 QKJ589858 QUF589858 REB589858 RNX589858 RXT589858 SHP589858 SRL589858 TBH589858 TLD589858 TUZ589858 UEV589858 UOR589858 UYN589858 VIJ589858 VSF589858 WCB589858 WLX589858 WVT589858 I655394 JH655394 TD655394 ACZ655394 AMV655394 AWR655394 BGN655394 BQJ655394 CAF655394 CKB655394 CTX655394 DDT655394 DNP655394 DXL655394 EHH655394 ERD655394 FAZ655394 FKV655394 FUR655394 GEN655394 GOJ655394 GYF655394 HIB655394 HRX655394 IBT655394 ILP655394 IVL655394 JFH655394 JPD655394 JYZ655394 KIV655394 KSR655394 LCN655394 LMJ655394 LWF655394 MGB655394 MPX655394 MZT655394 NJP655394 NTL655394 ODH655394 OND655394 OWZ655394 PGV655394 PQR655394 QAN655394 QKJ655394 QUF655394 REB655394 RNX655394 RXT655394 SHP655394 SRL655394 TBH655394 TLD655394 TUZ655394 UEV655394 UOR655394 UYN655394 VIJ655394 VSF655394 WCB655394 WLX655394 WVT655394 I720930 JH720930 TD720930 ACZ720930 AMV720930 AWR720930 BGN720930 BQJ720930 CAF720930 CKB720930 CTX720930 DDT720930 DNP720930 DXL720930 EHH720930 ERD720930 FAZ720930 FKV720930 FUR720930 GEN720930 GOJ720930 GYF720930 HIB720930 HRX720930 IBT720930 ILP720930 IVL720930 JFH720930 JPD720930 JYZ720930 KIV720930 KSR720930 LCN720930 LMJ720930 LWF720930 MGB720930 MPX720930 MZT720930 NJP720930 NTL720930 ODH720930 OND720930 OWZ720930 PGV720930 PQR720930 QAN720930 QKJ720930 QUF720930 REB720930 RNX720930 RXT720930 SHP720930 SRL720930 TBH720930 TLD720930 TUZ720930 UEV720930 UOR720930 UYN720930 VIJ720930 VSF720930 WCB720930 WLX720930 WVT720930 I786466 JH786466 TD786466 ACZ786466 AMV786466 AWR786466 BGN786466 BQJ786466 CAF786466 CKB786466 CTX786466 DDT786466 DNP786466 DXL786466 EHH786466 ERD786466 FAZ786466 FKV786466 FUR786466 GEN786466 GOJ786466 GYF786466 HIB786466 HRX786466 IBT786466 ILP786466 IVL786466 JFH786466 JPD786466 JYZ786466 KIV786466 KSR786466 LCN786466 LMJ786466 LWF786466 MGB786466 MPX786466 MZT786466 NJP786466 NTL786466 ODH786466 OND786466 OWZ786466 PGV786466 PQR786466 QAN786466 QKJ786466 QUF786466 REB786466 RNX786466 RXT786466 SHP786466 SRL786466 TBH786466 TLD786466 TUZ786466 UEV786466 UOR786466 UYN786466 VIJ786466 VSF786466 WCB786466 WLX786466 WVT786466 I852002 JH852002 TD852002 ACZ852002 AMV852002 AWR852002 BGN852002 BQJ852002 CAF852002 CKB852002 CTX852002 DDT852002 DNP852002 DXL852002 EHH852002 ERD852002 FAZ852002 FKV852002 FUR852002 GEN852002 GOJ852002 GYF852002 HIB852002 HRX852002 IBT852002 ILP852002 IVL852002 JFH852002 JPD852002 JYZ852002 KIV852002 KSR852002 LCN852002 LMJ852002 LWF852002 MGB852002 MPX852002 MZT852002 NJP852002 NTL852002 ODH852002 OND852002 OWZ852002 PGV852002 PQR852002 QAN852002 QKJ852002 QUF852002 REB852002 RNX852002 RXT852002 SHP852002 SRL852002 TBH852002 TLD852002 TUZ852002 UEV852002 UOR852002 UYN852002 VIJ852002 VSF852002 WCB852002 WLX852002 WVT852002 I917538 JH917538 TD917538 ACZ917538 AMV917538 AWR917538 BGN917538 BQJ917538 CAF917538 CKB917538 CTX917538 DDT917538 DNP917538 DXL917538 EHH917538 ERD917538 FAZ917538 FKV917538 FUR917538 GEN917538 GOJ917538 GYF917538 HIB917538 HRX917538 IBT917538 ILP917538 IVL917538 JFH917538 JPD917538 JYZ917538 KIV917538 KSR917538 LCN917538 LMJ917538 LWF917538 MGB917538 MPX917538 MZT917538 NJP917538 NTL917538 ODH917538 OND917538 OWZ917538 PGV917538 PQR917538 QAN917538 QKJ917538 QUF917538 REB917538 RNX917538 RXT917538 SHP917538 SRL917538 TBH917538 TLD917538 TUZ917538 UEV917538 UOR917538 UYN917538 VIJ917538 VSF917538 WCB917538 WLX917538 WVT917538 I983074 JH983074 TD983074 ACZ983074 AMV983074 AWR983074 BGN983074 BQJ983074 CAF983074 CKB983074 CTX983074 DDT983074 DNP983074 DXL983074 EHH983074 ERD983074 FAZ983074 FKV983074 FUR983074 GEN983074 GOJ983074 GYF983074 HIB983074 HRX983074 IBT983074 ILP983074 IVL983074 JFH983074 JPD983074 JYZ983074 KIV983074 KSR983074 LCN983074 LMJ983074 LWF983074 MGB983074 MPX983074 MZT983074 NJP983074 NTL983074 ODH983074 OND983074 OWZ983074 PGV983074 PQR983074 QAN983074 QKJ983074 QUF983074 REB983074 RNX983074 RXT983074 SHP983074 SRL983074 TBH983074 TLD983074 TUZ983074 UEV983074 UOR983074 UYN983074 VIJ983074 VSF983074 WCB983074"/>
    <dataValidation type="list" allowBlank="1" showInputMessage="1" showErrorMessage="1" sqref="T17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T65556 JS65556 TO65556 ADK65556 ANG65556 AXC65556 BGY65556 BQU65556 CAQ65556 CKM65556 CUI65556 DEE65556 DOA65556 DXW65556 EHS65556 ERO65556 FBK65556 FLG65556 FVC65556 GEY65556 GOU65556 GYQ65556 HIM65556 HSI65556 ICE65556 IMA65556 IVW65556 JFS65556 JPO65556 JZK65556 KJG65556 KTC65556 LCY65556 LMU65556 LWQ65556 MGM65556 MQI65556 NAE65556 NKA65556 NTW65556 ODS65556 ONO65556 OXK65556 PHG65556 PRC65556 QAY65556 QKU65556 QUQ65556 REM65556 ROI65556 RYE65556 SIA65556 SRW65556 TBS65556 TLO65556 TVK65556 UFG65556 UPC65556 UYY65556 VIU65556 VSQ65556 WCM65556 WMI65556 WWE65556 T131092 JS131092 TO131092 ADK131092 ANG131092 AXC131092 BGY131092 BQU131092 CAQ131092 CKM131092 CUI131092 DEE131092 DOA131092 DXW131092 EHS131092 ERO131092 FBK131092 FLG131092 FVC131092 GEY131092 GOU131092 GYQ131092 HIM131092 HSI131092 ICE131092 IMA131092 IVW131092 JFS131092 JPO131092 JZK131092 KJG131092 KTC131092 LCY131092 LMU131092 LWQ131092 MGM131092 MQI131092 NAE131092 NKA131092 NTW131092 ODS131092 ONO131092 OXK131092 PHG131092 PRC131092 QAY131092 QKU131092 QUQ131092 REM131092 ROI131092 RYE131092 SIA131092 SRW131092 TBS131092 TLO131092 TVK131092 UFG131092 UPC131092 UYY131092 VIU131092 VSQ131092 WCM131092 WMI131092 WWE131092 T196628 JS196628 TO196628 ADK196628 ANG196628 AXC196628 BGY196628 BQU196628 CAQ196628 CKM196628 CUI196628 DEE196628 DOA196628 DXW196628 EHS196628 ERO196628 FBK196628 FLG196628 FVC196628 GEY196628 GOU196628 GYQ196628 HIM196628 HSI196628 ICE196628 IMA196628 IVW196628 JFS196628 JPO196628 JZK196628 KJG196628 KTC196628 LCY196628 LMU196628 LWQ196628 MGM196628 MQI196628 NAE196628 NKA196628 NTW196628 ODS196628 ONO196628 OXK196628 PHG196628 PRC196628 QAY196628 QKU196628 QUQ196628 REM196628 ROI196628 RYE196628 SIA196628 SRW196628 TBS196628 TLO196628 TVK196628 UFG196628 UPC196628 UYY196628 VIU196628 VSQ196628 WCM196628 WMI196628 WWE196628 T262164 JS262164 TO262164 ADK262164 ANG262164 AXC262164 BGY262164 BQU262164 CAQ262164 CKM262164 CUI262164 DEE262164 DOA262164 DXW262164 EHS262164 ERO262164 FBK262164 FLG262164 FVC262164 GEY262164 GOU262164 GYQ262164 HIM262164 HSI262164 ICE262164 IMA262164 IVW262164 JFS262164 JPO262164 JZK262164 KJG262164 KTC262164 LCY262164 LMU262164 LWQ262164 MGM262164 MQI262164 NAE262164 NKA262164 NTW262164 ODS262164 ONO262164 OXK262164 PHG262164 PRC262164 QAY262164 QKU262164 QUQ262164 REM262164 ROI262164 RYE262164 SIA262164 SRW262164 TBS262164 TLO262164 TVK262164 UFG262164 UPC262164 UYY262164 VIU262164 VSQ262164 WCM262164 WMI262164 WWE262164 T327700 JS327700 TO327700 ADK327700 ANG327700 AXC327700 BGY327700 BQU327700 CAQ327700 CKM327700 CUI327700 DEE327700 DOA327700 DXW327700 EHS327700 ERO327700 FBK327700 FLG327700 FVC327700 GEY327700 GOU327700 GYQ327700 HIM327700 HSI327700 ICE327700 IMA327700 IVW327700 JFS327700 JPO327700 JZK327700 KJG327700 KTC327700 LCY327700 LMU327700 LWQ327700 MGM327700 MQI327700 NAE327700 NKA327700 NTW327700 ODS327700 ONO327700 OXK327700 PHG327700 PRC327700 QAY327700 QKU327700 QUQ327700 REM327700 ROI327700 RYE327700 SIA327700 SRW327700 TBS327700 TLO327700 TVK327700 UFG327700 UPC327700 UYY327700 VIU327700 VSQ327700 WCM327700 WMI327700 WWE327700 T393236 JS393236 TO393236 ADK393236 ANG393236 AXC393236 BGY393236 BQU393236 CAQ393236 CKM393236 CUI393236 DEE393236 DOA393236 DXW393236 EHS393236 ERO393236 FBK393236 FLG393236 FVC393236 GEY393236 GOU393236 GYQ393236 HIM393236 HSI393236 ICE393236 IMA393236 IVW393236 JFS393236 JPO393236 JZK393236 KJG393236 KTC393236 LCY393236 LMU393236 LWQ393236 MGM393236 MQI393236 NAE393236 NKA393236 NTW393236 ODS393236 ONO393236 OXK393236 PHG393236 PRC393236 QAY393236 QKU393236 QUQ393236 REM393236 ROI393236 RYE393236 SIA393236 SRW393236 TBS393236 TLO393236 TVK393236 UFG393236 UPC393236 UYY393236 VIU393236 VSQ393236 WCM393236 WMI393236 WWE393236 T458772 JS458772 TO458772 ADK458772 ANG458772 AXC458772 BGY458772 BQU458772 CAQ458772 CKM458772 CUI458772 DEE458772 DOA458772 DXW458772 EHS458772 ERO458772 FBK458772 FLG458772 FVC458772 GEY458772 GOU458772 GYQ458772 HIM458772 HSI458772 ICE458772 IMA458772 IVW458772 JFS458772 JPO458772 JZK458772 KJG458772 KTC458772 LCY458772 LMU458772 LWQ458772 MGM458772 MQI458772 NAE458772 NKA458772 NTW458772 ODS458772 ONO458772 OXK458772 PHG458772 PRC458772 QAY458772 QKU458772 QUQ458772 REM458772 ROI458772 RYE458772 SIA458772 SRW458772 TBS458772 TLO458772 TVK458772 UFG458772 UPC458772 UYY458772 VIU458772 VSQ458772 WCM458772 WMI458772 WWE458772 T524308 JS524308 TO524308 ADK524308 ANG524308 AXC524308 BGY524308 BQU524308 CAQ524308 CKM524308 CUI524308 DEE524308 DOA524308 DXW524308 EHS524308 ERO524308 FBK524308 FLG524308 FVC524308 GEY524308 GOU524308 GYQ524308 HIM524308 HSI524308 ICE524308 IMA524308 IVW524308 JFS524308 JPO524308 JZK524308 KJG524308 KTC524308 LCY524308 LMU524308 LWQ524308 MGM524308 MQI524308 NAE524308 NKA524308 NTW524308 ODS524308 ONO524308 OXK524308 PHG524308 PRC524308 QAY524308 QKU524308 QUQ524308 REM524308 ROI524308 RYE524308 SIA524308 SRW524308 TBS524308 TLO524308 TVK524308 UFG524308 UPC524308 UYY524308 VIU524308 VSQ524308 WCM524308 WMI524308 WWE524308 T589844 JS589844 TO589844 ADK589844 ANG589844 AXC589844 BGY589844 BQU589844 CAQ589844 CKM589844 CUI589844 DEE589844 DOA589844 DXW589844 EHS589844 ERO589844 FBK589844 FLG589844 FVC589844 GEY589844 GOU589844 GYQ589844 HIM589844 HSI589844 ICE589844 IMA589844 IVW589844 JFS589844 JPO589844 JZK589844 KJG589844 KTC589844 LCY589844 LMU589844 LWQ589844 MGM589844 MQI589844 NAE589844 NKA589844 NTW589844 ODS589844 ONO589844 OXK589844 PHG589844 PRC589844 QAY589844 QKU589844 QUQ589844 REM589844 ROI589844 RYE589844 SIA589844 SRW589844 TBS589844 TLO589844 TVK589844 UFG589844 UPC589844 UYY589844 VIU589844 VSQ589844 WCM589844 WMI589844 WWE589844 T655380 JS655380 TO655380 ADK655380 ANG655380 AXC655380 BGY655380 BQU655380 CAQ655380 CKM655380 CUI655380 DEE655380 DOA655380 DXW655380 EHS655380 ERO655380 FBK655380 FLG655380 FVC655380 GEY655380 GOU655380 GYQ655380 HIM655380 HSI655380 ICE655380 IMA655380 IVW655380 JFS655380 JPO655380 JZK655380 KJG655380 KTC655380 LCY655380 LMU655380 LWQ655380 MGM655380 MQI655380 NAE655380 NKA655380 NTW655380 ODS655380 ONO655380 OXK655380 PHG655380 PRC655380 QAY655380 QKU655380 QUQ655380 REM655380 ROI655380 RYE655380 SIA655380 SRW655380 TBS655380 TLO655380 TVK655380 UFG655380 UPC655380 UYY655380 VIU655380 VSQ655380 WCM655380 WMI655380 WWE655380 T720916 JS720916 TO720916 ADK720916 ANG720916 AXC720916 BGY720916 BQU720916 CAQ720916 CKM720916 CUI720916 DEE720916 DOA720916 DXW720916 EHS720916 ERO720916 FBK720916 FLG720916 FVC720916 GEY720916 GOU720916 GYQ720916 HIM720916 HSI720916 ICE720916 IMA720916 IVW720916 JFS720916 JPO720916 JZK720916 KJG720916 KTC720916 LCY720916 LMU720916 LWQ720916 MGM720916 MQI720916 NAE720916 NKA720916 NTW720916 ODS720916 ONO720916 OXK720916 PHG720916 PRC720916 QAY720916 QKU720916 QUQ720916 REM720916 ROI720916 RYE720916 SIA720916 SRW720916 TBS720916 TLO720916 TVK720916 UFG720916 UPC720916 UYY720916 VIU720916 VSQ720916 WCM720916 WMI720916 WWE720916 T786452 JS786452 TO786452 ADK786452 ANG786452 AXC786452 BGY786452 BQU786452 CAQ786452 CKM786452 CUI786452 DEE786452 DOA786452 DXW786452 EHS786452 ERO786452 FBK786452 FLG786452 FVC786452 GEY786452 GOU786452 GYQ786452 HIM786452 HSI786452 ICE786452 IMA786452 IVW786452 JFS786452 JPO786452 JZK786452 KJG786452 KTC786452 LCY786452 LMU786452 LWQ786452 MGM786452 MQI786452 NAE786452 NKA786452 NTW786452 ODS786452 ONO786452 OXK786452 PHG786452 PRC786452 QAY786452 QKU786452 QUQ786452 REM786452 ROI786452 RYE786452 SIA786452 SRW786452 TBS786452 TLO786452 TVK786452 UFG786452 UPC786452 UYY786452 VIU786452 VSQ786452 WCM786452 WMI786452 WWE786452 T851988 JS851988 TO851988 ADK851988 ANG851988 AXC851988 BGY851988 BQU851988 CAQ851988 CKM851988 CUI851988 DEE851988 DOA851988 DXW851988 EHS851988 ERO851988 FBK851988 FLG851988 FVC851988 GEY851988 GOU851988 GYQ851988 HIM851988 HSI851988 ICE851988 IMA851988 IVW851988 JFS851988 JPO851988 JZK851988 KJG851988 KTC851988 LCY851988 LMU851988 LWQ851988 MGM851988 MQI851988 NAE851988 NKA851988 NTW851988 ODS851988 ONO851988 OXK851988 PHG851988 PRC851988 QAY851988 QKU851988 QUQ851988 REM851988 ROI851988 RYE851988 SIA851988 SRW851988 TBS851988 TLO851988 TVK851988 UFG851988 UPC851988 UYY851988 VIU851988 VSQ851988 WCM851988 WMI851988 WWE851988 T917524 JS917524 TO917524 ADK917524 ANG917524 AXC917524 BGY917524 BQU917524 CAQ917524 CKM917524 CUI917524 DEE917524 DOA917524 DXW917524 EHS917524 ERO917524 FBK917524 FLG917524 FVC917524 GEY917524 GOU917524 GYQ917524 HIM917524 HSI917524 ICE917524 IMA917524 IVW917524 JFS917524 JPO917524 JZK917524 KJG917524 KTC917524 LCY917524 LMU917524 LWQ917524 MGM917524 MQI917524 NAE917524 NKA917524 NTW917524 ODS917524 ONO917524 OXK917524 PHG917524 PRC917524 QAY917524 QKU917524 QUQ917524 REM917524 ROI917524 RYE917524 SIA917524 SRW917524 TBS917524 TLO917524 TVK917524 UFG917524 UPC917524 UYY917524 VIU917524 VSQ917524 WCM917524 WMI917524 WWE917524 T983060 JS983060 TO983060 ADK983060 ANG983060 AXC983060 BGY983060 BQU983060 CAQ983060 CKM983060 CUI983060 DEE983060 DOA983060 DXW983060 EHS983060 ERO983060 FBK983060 FLG983060 FVC983060 GEY983060 GOU983060 GYQ983060 HIM983060 HSI983060 ICE983060 IMA983060 IVW983060 JFS983060 JPO983060 JZK983060 KJG983060 KTC983060 LCY983060 LMU983060 LWQ983060 MGM983060 MQI983060 NAE983060 NKA983060 NTW983060 ODS983060 ONO983060 OXK983060 PHG983060 PRC983060 QAY983060 QKU983060 QUQ983060 REM983060 ROI983060 RYE983060 SIA983060 SRW983060 TBS983060 TLO983060 TVK983060 UFG983060 UPC983060 UYY983060 VIU983060 VSQ983060 WCM983060 WMI983060 WWE983060">
      <formula1>"男性,女性,回答しない"</formula1>
    </dataValidation>
    <dataValidation type="list" allowBlank="1" showInputMessage="1" showErrorMessage="1" sqref="D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D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D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D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D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D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D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D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D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D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D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D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D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D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D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D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formula1>"ハローワーク,人材センター,有料求人広告,就職イベント,紹介（知人・職員等）,人材紹介会社,法人ホームページ,その他"</formula1>
    </dataValidation>
    <dataValidation type="list" allowBlank="1" showInputMessage="1" showErrorMessage="1" sqref="D31 ACU21:ACU23 AMQ21:AMQ23 AWM21:AWM23 BGI21:BGI23 BQE21:BQE23 CAA21:CAA23 CJW21:CJW23 CTS21:CTS23 DDO21:DDO23 DNK21:DNK23 DXG21:DXG23 EHC21:EHC23 EQY21:EQY23 FAU21:FAU23 FKQ21:FKQ23 FUM21:FUM23 GEI21:GEI23 GOE21:GOE23 GYA21:GYA23 HHW21:HHW23 HRS21:HRS23 IBO21:IBO23 ILK21:ILK23 IVG21:IVG23 JFC21:JFC23 JOY21:JOY23 JYU21:JYU23 KIQ21:KIQ23 KSM21:KSM23 LCI21:LCI23 LME21:LME23 LWA21:LWA23 MFW21:MFW23 MPS21:MPS23 MZO21:MZO23 NJK21:NJK23 NTG21:NTG23 ODC21:ODC23 OMY21:OMY23 OWU21:OWU23 PGQ21:PGQ23 PQM21:PQM23 QAI21:QAI23 QKE21:QKE23 QUA21:QUA23 RDW21:RDW23 RNS21:RNS23 RXO21:RXO23 SHK21:SHK23 SRG21:SRG23 TBC21:TBC23 TKY21:TKY23 TUU21:TUU23 UEQ21:UEQ23 UOM21:UOM23 UYI21:UYI23 VIE21:VIE23 VSA21:VSA23 WBW21:WBW23 WLS21:WLS23 WVO21:WVO23 SY21:SY23 JC21:JC23 D65560:D65561 JC65560:JC65561 SY65560:SY65561 ACU65560:ACU65561 AMQ65560:AMQ65561 AWM65560:AWM65561 BGI65560:BGI65561 BQE65560:BQE65561 CAA65560:CAA65561 CJW65560:CJW65561 CTS65560:CTS65561 DDO65560:DDO65561 DNK65560:DNK65561 DXG65560:DXG65561 EHC65560:EHC65561 EQY65560:EQY65561 FAU65560:FAU65561 FKQ65560:FKQ65561 FUM65560:FUM65561 GEI65560:GEI65561 GOE65560:GOE65561 GYA65560:GYA65561 HHW65560:HHW65561 HRS65560:HRS65561 IBO65560:IBO65561 ILK65560:ILK65561 IVG65560:IVG65561 JFC65560:JFC65561 JOY65560:JOY65561 JYU65560:JYU65561 KIQ65560:KIQ65561 KSM65560:KSM65561 LCI65560:LCI65561 LME65560:LME65561 LWA65560:LWA65561 MFW65560:MFW65561 MPS65560:MPS65561 MZO65560:MZO65561 NJK65560:NJK65561 NTG65560:NTG65561 ODC65560:ODC65561 OMY65560:OMY65561 OWU65560:OWU65561 PGQ65560:PGQ65561 PQM65560:PQM65561 QAI65560:QAI65561 QKE65560:QKE65561 QUA65560:QUA65561 RDW65560:RDW65561 RNS65560:RNS65561 RXO65560:RXO65561 SHK65560:SHK65561 SRG65560:SRG65561 TBC65560:TBC65561 TKY65560:TKY65561 TUU65560:TUU65561 UEQ65560:UEQ65561 UOM65560:UOM65561 UYI65560:UYI65561 VIE65560:VIE65561 VSA65560:VSA65561 WBW65560:WBW65561 WLS65560:WLS65561 WVO65560:WVO65561 D131096:D131097 JC131096:JC131097 SY131096:SY131097 ACU131096:ACU131097 AMQ131096:AMQ131097 AWM131096:AWM131097 BGI131096:BGI131097 BQE131096:BQE131097 CAA131096:CAA131097 CJW131096:CJW131097 CTS131096:CTS131097 DDO131096:DDO131097 DNK131096:DNK131097 DXG131096:DXG131097 EHC131096:EHC131097 EQY131096:EQY131097 FAU131096:FAU131097 FKQ131096:FKQ131097 FUM131096:FUM131097 GEI131096:GEI131097 GOE131096:GOE131097 GYA131096:GYA131097 HHW131096:HHW131097 HRS131096:HRS131097 IBO131096:IBO131097 ILK131096:ILK131097 IVG131096:IVG131097 JFC131096:JFC131097 JOY131096:JOY131097 JYU131096:JYU131097 KIQ131096:KIQ131097 KSM131096:KSM131097 LCI131096:LCI131097 LME131096:LME131097 LWA131096:LWA131097 MFW131096:MFW131097 MPS131096:MPS131097 MZO131096:MZO131097 NJK131096:NJK131097 NTG131096:NTG131097 ODC131096:ODC131097 OMY131096:OMY131097 OWU131096:OWU131097 PGQ131096:PGQ131097 PQM131096:PQM131097 QAI131096:QAI131097 QKE131096:QKE131097 QUA131096:QUA131097 RDW131096:RDW131097 RNS131096:RNS131097 RXO131096:RXO131097 SHK131096:SHK131097 SRG131096:SRG131097 TBC131096:TBC131097 TKY131096:TKY131097 TUU131096:TUU131097 UEQ131096:UEQ131097 UOM131096:UOM131097 UYI131096:UYI131097 VIE131096:VIE131097 VSA131096:VSA131097 WBW131096:WBW131097 WLS131096:WLS131097 WVO131096:WVO131097 D196632:D196633 JC196632:JC196633 SY196632:SY196633 ACU196632:ACU196633 AMQ196632:AMQ196633 AWM196632:AWM196633 BGI196632:BGI196633 BQE196632:BQE196633 CAA196632:CAA196633 CJW196632:CJW196633 CTS196632:CTS196633 DDO196632:DDO196633 DNK196632:DNK196633 DXG196632:DXG196633 EHC196632:EHC196633 EQY196632:EQY196633 FAU196632:FAU196633 FKQ196632:FKQ196633 FUM196632:FUM196633 GEI196632:GEI196633 GOE196632:GOE196633 GYA196632:GYA196633 HHW196632:HHW196633 HRS196632:HRS196633 IBO196632:IBO196633 ILK196632:ILK196633 IVG196632:IVG196633 JFC196632:JFC196633 JOY196632:JOY196633 JYU196632:JYU196633 KIQ196632:KIQ196633 KSM196632:KSM196633 LCI196632:LCI196633 LME196632:LME196633 LWA196632:LWA196633 MFW196632:MFW196633 MPS196632:MPS196633 MZO196632:MZO196633 NJK196632:NJK196633 NTG196632:NTG196633 ODC196632:ODC196633 OMY196632:OMY196633 OWU196632:OWU196633 PGQ196632:PGQ196633 PQM196632:PQM196633 QAI196632:QAI196633 QKE196632:QKE196633 QUA196632:QUA196633 RDW196632:RDW196633 RNS196632:RNS196633 RXO196632:RXO196633 SHK196632:SHK196633 SRG196632:SRG196633 TBC196632:TBC196633 TKY196632:TKY196633 TUU196632:TUU196633 UEQ196632:UEQ196633 UOM196632:UOM196633 UYI196632:UYI196633 VIE196632:VIE196633 VSA196632:VSA196633 WBW196632:WBW196633 WLS196632:WLS196633 WVO196632:WVO196633 D262168:D262169 JC262168:JC262169 SY262168:SY262169 ACU262168:ACU262169 AMQ262168:AMQ262169 AWM262168:AWM262169 BGI262168:BGI262169 BQE262168:BQE262169 CAA262168:CAA262169 CJW262168:CJW262169 CTS262168:CTS262169 DDO262168:DDO262169 DNK262168:DNK262169 DXG262168:DXG262169 EHC262168:EHC262169 EQY262168:EQY262169 FAU262168:FAU262169 FKQ262168:FKQ262169 FUM262168:FUM262169 GEI262168:GEI262169 GOE262168:GOE262169 GYA262168:GYA262169 HHW262168:HHW262169 HRS262168:HRS262169 IBO262168:IBO262169 ILK262168:ILK262169 IVG262168:IVG262169 JFC262168:JFC262169 JOY262168:JOY262169 JYU262168:JYU262169 KIQ262168:KIQ262169 KSM262168:KSM262169 LCI262168:LCI262169 LME262168:LME262169 LWA262168:LWA262169 MFW262168:MFW262169 MPS262168:MPS262169 MZO262168:MZO262169 NJK262168:NJK262169 NTG262168:NTG262169 ODC262168:ODC262169 OMY262168:OMY262169 OWU262168:OWU262169 PGQ262168:PGQ262169 PQM262168:PQM262169 QAI262168:QAI262169 QKE262168:QKE262169 QUA262168:QUA262169 RDW262168:RDW262169 RNS262168:RNS262169 RXO262168:RXO262169 SHK262168:SHK262169 SRG262168:SRG262169 TBC262168:TBC262169 TKY262168:TKY262169 TUU262168:TUU262169 UEQ262168:UEQ262169 UOM262168:UOM262169 UYI262168:UYI262169 VIE262168:VIE262169 VSA262168:VSA262169 WBW262168:WBW262169 WLS262168:WLS262169 WVO262168:WVO262169 D327704:D327705 JC327704:JC327705 SY327704:SY327705 ACU327704:ACU327705 AMQ327704:AMQ327705 AWM327704:AWM327705 BGI327704:BGI327705 BQE327704:BQE327705 CAA327704:CAA327705 CJW327704:CJW327705 CTS327704:CTS327705 DDO327704:DDO327705 DNK327704:DNK327705 DXG327704:DXG327705 EHC327704:EHC327705 EQY327704:EQY327705 FAU327704:FAU327705 FKQ327704:FKQ327705 FUM327704:FUM327705 GEI327704:GEI327705 GOE327704:GOE327705 GYA327704:GYA327705 HHW327704:HHW327705 HRS327704:HRS327705 IBO327704:IBO327705 ILK327704:ILK327705 IVG327704:IVG327705 JFC327704:JFC327705 JOY327704:JOY327705 JYU327704:JYU327705 KIQ327704:KIQ327705 KSM327704:KSM327705 LCI327704:LCI327705 LME327704:LME327705 LWA327704:LWA327705 MFW327704:MFW327705 MPS327704:MPS327705 MZO327704:MZO327705 NJK327704:NJK327705 NTG327704:NTG327705 ODC327704:ODC327705 OMY327704:OMY327705 OWU327704:OWU327705 PGQ327704:PGQ327705 PQM327704:PQM327705 QAI327704:QAI327705 QKE327704:QKE327705 QUA327704:QUA327705 RDW327704:RDW327705 RNS327704:RNS327705 RXO327704:RXO327705 SHK327704:SHK327705 SRG327704:SRG327705 TBC327704:TBC327705 TKY327704:TKY327705 TUU327704:TUU327705 UEQ327704:UEQ327705 UOM327704:UOM327705 UYI327704:UYI327705 VIE327704:VIE327705 VSA327704:VSA327705 WBW327704:WBW327705 WLS327704:WLS327705 WVO327704:WVO327705 D393240:D393241 JC393240:JC393241 SY393240:SY393241 ACU393240:ACU393241 AMQ393240:AMQ393241 AWM393240:AWM393241 BGI393240:BGI393241 BQE393240:BQE393241 CAA393240:CAA393241 CJW393240:CJW393241 CTS393240:CTS393241 DDO393240:DDO393241 DNK393240:DNK393241 DXG393240:DXG393241 EHC393240:EHC393241 EQY393240:EQY393241 FAU393240:FAU393241 FKQ393240:FKQ393241 FUM393240:FUM393241 GEI393240:GEI393241 GOE393240:GOE393241 GYA393240:GYA393241 HHW393240:HHW393241 HRS393240:HRS393241 IBO393240:IBO393241 ILK393240:ILK393241 IVG393240:IVG393241 JFC393240:JFC393241 JOY393240:JOY393241 JYU393240:JYU393241 KIQ393240:KIQ393241 KSM393240:KSM393241 LCI393240:LCI393241 LME393240:LME393241 LWA393240:LWA393241 MFW393240:MFW393241 MPS393240:MPS393241 MZO393240:MZO393241 NJK393240:NJK393241 NTG393240:NTG393241 ODC393240:ODC393241 OMY393240:OMY393241 OWU393240:OWU393241 PGQ393240:PGQ393241 PQM393240:PQM393241 QAI393240:QAI393241 QKE393240:QKE393241 QUA393240:QUA393241 RDW393240:RDW393241 RNS393240:RNS393241 RXO393240:RXO393241 SHK393240:SHK393241 SRG393240:SRG393241 TBC393240:TBC393241 TKY393240:TKY393241 TUU393240:TUU393241 UEQ393240:UEQ393241 UOM393240:UOM393241 UYI393240:UYI393241 VIE393240:VIE393241 VSA393240:VSA393241 WBW393240:WBW393241 WLS393240:WLS393241 WVO393240:WVO393241 D458776:D458777 JC458776:JC458777 SY458776:SY458777 ACU458776:ACU458777 AMQ458776:AMQ458777 AWM458776:AWM458777 BGI458776:BGI458777 BQE458776:BQE458777 CAA458776:CAA458777 CJW458776:CJW458777 CTS458776:CTS458777 DDO458776:DDO458777 DNK458776:DNK458777 DXG458776:DXG458777 EHC458776:EHC458777 EQY458776:EQY458777 FAU458776:FAU458777 FKQ458776:FKQ458777 FUM458776:FUM458777 GEI458776:GEI458777 GOE458776:GOE458777 GYA458776:GYA458777 HHW458776:HHW458777 HRS458776:HRS458777 IBO458776:IBO458777 ILK458776:ILK458777 IVG458776:IVG458777 JFC458776:JFC458777 JOY458776:JOY458777 JYU458776:JYU458777 KIQ458776:KIQ458777 KSM458776:KSM458777 LCI458776:LCI458777 LME458776:LME458777 LWA458776:LWA458777 MFW458776:MFW458777 MPS458776:MPS458777 MZO458776:MZO458777 NJK458776:NJK458777 NTG458776:NTG458777 ODC458776:ODC458777 OMY458776:OMY458777 OWU458776:OWU458777 PGQ458776:PGQ458777 PQM458776:PQM458777 QAI458776:QAI458777 QKE458776:QKE458777 QUA458776:QUA458777 RDW458776:RDW458777 RNS458776:RNS458777 RXO458776:RXO458777 SHK458776:SHK458777 SRG458776:SRG458777 TBC458776:TBC458777 TKY458776:TKY458777 TUU458776:TUU458777 UEQ458776:UEQ458777 UOM458776:UOM458777 UYI458776:UYI458777 VIE458776:VIE458777 VSA458776:VSA458777 WBW458776:WBW458777 WLS458776:WLS458777 WVO458776:WVO458777 D524312:D524313 JC524312:JC524313 SY524312:SY524313 ACU524312:ACU524313 AMQ524312:AMQ524313 AWM524312:AWM524313 BGI524312:BGI524313 BQE524312:BQE524313 CAA524312:CAA524313 CJW524312:CJW524313 CTS524312:CTS524313 DDO524312:DDO524313 DNK524312:DNK524313 DXG524312:DXG524313 EHC524312:EHC524313 EQY524312:EQY524313 FAU524312:FAU524313 FKQ524312:FKQ524313 FUM524312:FUM524313 GEI524312:GEI524313 GOE524312:GOE524313 GYA524312:GYA524313 HHW524312:HHW524313 HRS524312:HRS524313 IBO524312:IBO524313 ILK524312:ILK524313 IVG524312:IVG524313 JFC524312:JFC524313 JOY524312:JOY524313 JYU524312:JYU524313 KIQ524312:KIQ524313 KSM524312:KSM524313 LCI524312:LCI524313 LME524312:LME524313 LWA524312:LWA524313 MFW524312:MFW524313 MPS524312:MPS524313 MZO524312:MZO524313 NJK524312:NJK524313 NTG524312:NTG524313 ODC524312:ODC524313 OMY524312:OMY524313 OWU524312:OWU524313 PGQ524312:PGQ524313 PQM524312:PQM524313 QAI524312:QAI524313 QKE524312:QKE524313 QUA524312:QUA524313 RDW524312:RDW524313 RNS524312:RNS524313 RXO524312:RXO524313 SHK524312:SHK524313 SRG524312:SRG524313 TBC524312:TBC524313 TKY524312:TKY524313 TUU524312:TUU524313 UEQ524312:UEQ524313 UOM524312:UOM524313 UYI524312:UYI524313 VIE524312:VIE524313 VSA524312:VSA524313 WBW524312:WBW524313 WLS524312:WLS524313 WVO524312:WVO524313 D589848:D589849 JC589848:JC589849 SY589848:SY589849 ACU589848:ACU589849 AMQ589848:AMQ589849 AWM589848:AWM589849 BGI589848:BGI589849 BQE589848:BQE589849 CAA589848:CAA589849 CJW589848:CJW589849 CTS589848:CTS589849 DDO589848:DDO589849 DNK589848:DNK589849 DXG589848:DXG589849 EHC589848:EHC589849 EQY589848:EQY589849 FAU589848:FAU589849 FKQ589848:FKQ589849 FUM589848:FUM589849 GEI589848:GEI589849 GOE589848:GOE589849 GYA589848:GYA589849 HHW589848:HHW589849 HRS589848:HRS589849 IBO589848:IBO589849 ILK589848:ILK589849 IVG589848:IVG589849 JFC589848:JFC589849 JOY589848:JOY589849 JYU589848:JYU589849 KIQ589848:KIQ589849 KSM589848:KSM589849 LCI589848:LCI589849 LME589848:LME589849 LWA589848:LWA589849 MFW589848:MFW589849 MPS589848:MPS589849 MZO589848:MZO589849 NJK589848:NJK589849 NTG589848:NTG589849 ODC589848:ODC589849 OMY589848:OMY589849 OWU589848:OWU589849 PGQ589848:PGQ589849 PQM589848:PQM589849 QAI589848:QAI589849 QKE589848:QKE589849 QUA589848:QUA589849 RDW589848:RDW589849 RNS589848:RNS589849 RXO589848:RXO589849 SHK589848:SHK589849 SRG589848:SRG589849 TBC589848:TBC589849 TKY589848:TKY589849 TUU589848:TUU589849 UEQ589848:UEQ589849 UOM589848:UOM589849 UYI589848:UYI589849 VIE589848:VIE589849 VSA589848:VSA589849 WBW589848:WBW589849 WLS589848:WLS589849 WVO589848:WVO589849 D655384:D655385 JC655384:JC655385 SY655384:SY655385 ACU655384:ACU655385 AMQ655384:AMQ655385 AWM655384:AWM655385 BGI655384:BGI655385 BQE655384:BQE655385 CAA655384:CAA655385 CJW655384:CJW655385 CTS655384:CTS655385 DDO655384:DDO655385 DNK655384:DNK655385 DXG655384:DXG655385 EHC655384:EHC655385 EQY655384:EQY655385 FAU655384:FAU655385 FKQ655384:FKQ655385 FUM655384:FUM655385 GEI655384:GEI655385 GOE655384:GOE655385 GYA655384:GYA655385 HHW655384:HHW655385 HRS655384:HRS655385 IBO655384:IBO655385 ILK655384:ILK655385 IVG655384:IVG655385 JFC655384:JFC655385 JOY655384:JOY655385 JYU655384:JYU655385 KIQ655384:KIQ655385 KSM655384:KSM655385 LCI655384:LCI655385 LME655384:LME655385 LWA655384:LWA655385 MFW655384:MFW655385 MPS655384:MPS655385 MZO655384:MZO655385 NJK655384:NJK655385 NTG655384:NTG655385 ODC655384:ODC655385 OMY655384:OMY655385 OWU655384:OWU655385 PGQ655384:PGQ655385 PQM655384:PQM655385 QAI655384:QAI655385 QKE655384:QKE655385 QUA655384:QUA655385 RDW655384:RDW655385 RNS655384:RNS655385 RXO655384:RXO655385 SHK655384:SHK655385 SRG655384:SRG655385 TBC655384:TBC655385 TKY655384:TKY655385 TUU655384:TUU655385 UEQ655384:UEQ655385 UOM655384:UOM655385 UYI655384:UYI655385 VIE655384:VIE655385 VSA655384:VSA655385 WBW655384:WBW655385 WLS655384:WLS655385 WVO655384:WVO655385 D720920:D720921 JC720920:JC720921 SY720920:SY720921 ACU720920:ACU720921 AMQ720920:AMQ720921 AWM720920:AWM720921 BGI720920:BGI720921 BQE720920:BQE720921 CAA720920:CAA720921 CJW720920:CJW720921 CTS720920:CTS720921 DDO720920:DDO720921 DNK720920:DNK720921 DXG720920:DXG720921 EHC720920:EHC720921 EQY720920:EQY720921 FAU720920:FAU720921 FKQ720920:FKQ720921 FUM720920:FUM720921 GEI720920:GEI720921 GOE720920:GOE720921 GYA720920:GYA720921 HHW720920:HHW720921 HRS720920:HRS720921 IBO720920:IBO720921 ILK720920:ILK720921 IVG720920:IVG720921 JFC720920:JFC720921 JOY720920:JOY720921 JYU720920:JYU720921 KIQ720920:KIQ720921 KSM720920:KSM720921 LCI720920:LCI720921 LME720920:LME720921 LWA720920:LWA720921 MFW720920:MFW720921 MPS720920:MPS720921 MZO720920:MZO720921 NJK720920:NJK720921 NTG720920:NTG720921 ODC720920:ODC720921 OMY720920:OMY720921 OWU720920:OWU720921 PGQ720920:PGQ720921 PQM720920:PQM720921 QAI720920:QAI720921 QKE720920:QKE720921 QUA720920:QUA720921 RDW720920:RDW720921 RNS720920:RNS720921 RXO720920:RXO720921 SHK720920:SHK720921 SRG720920:SRG720921 TBC720920:TBC720921 TKY720920:TKY720921 TUU720920:TUU720921 UEQ720920:UEQ720921 UOM720920:UOM720921 UYI720920:UYI720921 VIE720920:VIE720921 VSA720920:VSA720921 WBW720920:WBW720921 WLS720920:WLS720921 WVO720920:WVO720921 D786456:D786457 JC786456:JC786457 SY786456:SY786457 ACU786456:ACU786457 AMQ786456:AMQ786457 AWM786456:AWM786457 BGI786456:BGI786457 BQE786456:BQE786457 CAA786456:CAA786457 CJW786456:CJW786457 CTS786456:CTS786457 DDO786456:DDO786457 DNK786456:DNK786457 DXG786456:DXG786457 EHC786456:EHC786457 EQY786456:EQY786457 FAU786456:FAU786457 FKQ786456:FKQ786457 FUM786456:FUM786457 GEI786456:GEI786457 GOE786456:GOE786457 GYA786456:GYA786457 HHW786456:HHW786457 HRS786456:HRS786457 IBO786456:IBO786457 ILK786456:ILK786457 IVG786456:IVG786457 JFC786456:JFC786457 JOY786456:JOY786457 JYU786456:JYU786457 KIQ786456:KIQ786457 KSM786456:KSM786457 LCI786456:LCI786457 LME786456:LME786457 LWA786456:LWA786457 MFW786456:MFW786457 MPS786456:MPS786457 MZO786456:MZO786457 NJK786456:NJK786457 NTG786456:NTG786457 ODC786456:ODC786457 OMY786456:OMY786457 OWU786456:OWU786457 PGQ786456:PGQ786457 PQM786456:PQM786457 QAI786456:QAI786457 QKE786456:QKE786457 QUA786456:QUA786457 RDW786456:RDW786457 RNS786456:RNS786457 RXO786456:RXO786457 SHK786456:SHK786457 SRG786456:SRG786457 TBC786456:TBC786457 TKY786456:TKY786457 TUU786456:TUU786457 UEQ786456:UEQ786457 UOM786456:UOM786457 UYI786456:UYI786457 VIE786456:VIE786457 VSA786456:VSA786457 WBW786456:WBW786457 WLS786456:WLS786457 WVO786456:WVO786457 D851992:D851993 JC851992:JC851993 SY851992:SY851993 ACU851992:ACU851993 AMQ851992:AMQ851993 AWM851992:AWM851993 BGI851992:BGI851993 BQE851992:BQE851993 CAA851992:CAA851993 CJW851992:CJW851993 CTS851992:CTS851993 DDO851992:DDO851993 DNK851992:DNK851993 DXG851992:DXG851993 EHC851992:EHC851993 EQY851992:EQY851993 FAU851992:FAU851993 FKQ851992:FKQ851993 FUM851992:FUM851993 GEI851992:GEI851993 GOE851992:GOE851993 GYA851992:GYA851993 HHW851992:HHW851993 HRS851992:HRS851993 IBO851992:IBO851993 ILK851992:ILK851993 IVG851992:IVG851993 JFC851992:JFC851993 JOY851992:JOY851993 JYU851992:JYU851993 KIQ851992:KIQ851993 KSM851992:KSM851993 LCI851992:LCI851993 LME851992:LME851993 LWA851992:LWA851993 MFW851992:MFW851993 MPS851992:MPS851993 MZO851992:MZO851993 NJK851992:NJK851993 NTG851992:NTG851993 ODC851992:ODC851993 OMY851992:OMY851993 OWU851992:OWU851993 PGQ851992:PGQ851993 PQM851992:PQM851993 QAI851992:QAI851993 QKE851992:QKE851993 QUA851992:QUA851993 RDW851992:RDW851993 RNS851992:RNS851993 RXO851992:RXO851993 SHK851992:SHK851993 SRG851992:SRG851993 TBC851992:TBC851993 TKY851992:TKY851993 TUU851992:TUU851993 UEQ851992:UEQ851993 UOM851992:UOM851993 UYI851992:UYI851993 VIE851992:VIE851993 VSA851992:VSA851993 WBW851992:WBW851993 WLS851992:WLS851993 WVO851992:WVO851993 D917528:D917529 JC917528:JC917529 SY917528:SY917529 ACU917528:ACU917529 AMQ917528:AMQ917529 AWM917528:AWM917529 BGI917528:BGI917529 BQE917528:BQE917529 CAA917528:CAA917529 CJW917528:CJW917529 CTS917528:CTS917529 DDO917528:DDO917529 DNK917528:DNK917529 DXG917528:DXG917529 EHC917528:EHC917529 EQY917528:EQY917529 FAU917528:FAU917529 FKQ917528:FKQ917529 FUM917528:FUM917529 GEI917528:GEI917529 GOE917528:GOE917529 GYA917528:GYA917529 HHW917528:HHW917529 HRS917528:HRS917529 IBO917528:IBO917529 ILK917528:ILK917529 IVG917528:IVG917529 JFC917528:JFC917529 JOY917528:JOY917529 JYU917528:JYU917529 KIQ917528:KIQ917529 KSM917528:KSM917529 LCI917528:LCI917529 LME917528:LME917529 LWA917528:LWA917529 MFW917528:MFW917529 MPS917528:MPS917529 MZO917528:MZO917529 NJK917528:NJK917529 NTG917528:NTG917529 ODC917528:ODC917529 OMY917528:OMY917529 OWU917528:OWU917529 PGQ917528:PGQ917529 PQM917528:PQM917529 QAI917528:QAI917529 QKE917528:QKE917529 QUA917528:QUA917529 RDW917528:RDW917529 RNS917528:RNS917529 RXO917528:RXO917529 SHK917528:SHK917529 SRG917528:SRG917529 TBC917528:TBC917529 TKY917528:TKY917529 TUU917528:TUU917529 UEQ917528:UEQ917529 UOM917528:UOM917529 UYI917528:UYI917529 VIE917528:VIE917529 VSA917528:VSA917529 WBW917528:WBW917529 WLS917528:WLS917529 WVO917528:WVO917529 D983064:D983065 JC983064:JC983065 SY983064:SY983065 ACU983064:ACU983065 AMQ983064:AMQ983065 AWM983064:AWM983065 BGI983064:BGI983065 BQE983064:BQE983065 CAA983064:CAA983065 CJW983064:CJW983065 CTS983064:CTS983065 DDO983064:DDO983065 DNK983064:DNK983065 DXG983064:DXG983065 EHC983064:EHC983065 EQY983064:EQY983065 FAU983064:FAU983065 FKQ983064:FKQ983065 FUM983064:FUM983065 GEI983064:GEI983065 GOE983064:GOE983065 GYA983064:GYA983065 HHW983064:HHW983065 HRS983064:HRS983065 IBO983064:IBO983065 ILK983064:ILK983065 IVG983064:IVG983065 JFC983064:JFC983065 JOY983064:JOY983065 JYU983064:JYU983065 KIQ983064:KIQ983065 KSM983064:KSM983065 LCI983064:LCI983065 LME983064:LME983065 LWA983064:LWA983065 MFW983064:MFW983065 MPS983064:MPS983065 MZO983064:MZO983065 NJK983064:NJK983065 NTG983064:NTG983065 ODC983064:ODC983065 OMY983064:OMY983065 OWU983064:OWU983065 PGQ983064:PGQ983065 PQM983064:PQM983065 QAI983064:QAI983065 QKE983064:QKE983065 QUA983064:QUA983065 RDW983064:RDW983065 RNS983064:RNS983065 RXO983064:RXO983065 SHK983064:SHK983065 SRG983064:SRG983065 TBC983064:TBC983065 TKY983064:TKY983065 TUU983064:TUU983065 UEQ983064:UEQ983065 UOM983064:UOM983065 UYI983064:UYI983065 VIE983064:VIE983065 VSA983064:VSA983065 WBW983064:WBW983065 WLS983064:WLS983065 WVO983064:WVO983065 M19:N20 D21:D22">
      <formula1>"○"</formula1>
    </dataValidation>
    <dataValidation allowBlank="1" sqref="WVZ983075:WWC983077 JN34:JQ36 TJ34:TM36 ADF34:ADI36 ANB34:ANE36 AWX34:AXA36 BGT34:BGW36 BQP34:BQS36 CAL34:CAO36 CKH34:CKK36 CUD34:CUG36 DDZ34:DEC36 DNV34:DNY36 DXR34:DXU36 EHN34:EHQ36 ERJ34:ERM36 FBF34:FBI36 FLB34:FLE36 FUX34:FVA36 GET34:GEW36 GOP34:GOS36 GYL34:GYO36 HIH34:HIK36 HSD34:HSG36 IBZ34:ICC36 ILV34:ILY36 IVR34:IVU36 JFN34:JFQ36 JPJ34:JPM36 JZF34:JZI36 KJB34:KJE36 KSX34:KTA36 LCT34:LCW36 LMP34:LMS36 LWL34:LWO36 MGH34:MGK36 MQD34:MQG36 MZZ34:NAC36 NJV34:NJY36 NTR34:NTU36 ODN34:ODQ36 ONJ34:ONM36 OXF34:OXI36 PHB34:PHE36 PQX34:PRA36 QAT34:QAW36 QKP34:QKS36 QUL34:QUO36 REH34:REK36 ROD34:ROG36 RXZ34:RYC36 SHV34:SHY36 SRR34:SRU36 TBN34:TBQ36 TLJ34:TLM36 TVF34:TVI36 UFB34:UFE36 UOX34:UPA36 UYT34:UYW36 VIP34:VIS36 VSL34:VSO36 WCH34:WCK36 WMD34:WMG36 WVZ34:WWC36 O65571:R65573 JN65571:JQ65573 TJ65571:TM65573 ADF65571:ADI65573 ANB65571:ANE65573 AWX65571:AXA65573 BGT65571:BGW65573 BQP65571:BQS65573 CAL65571:CAO65573 CKH65571:CKK65573 CUD65571:CUG65573 DDZ65571:DEC65573 DNV65571:DNY65573 DXR65571:DXU65573 EHN65571:EHQ65573 ERJ65571:ERM65573 FBF65571:FBI65573 FLB65571:FLE65573 FUX65571:FVA65573 GET65571:GEW65573 GOP65571:GOS65573 GYL65571:GYO65573 HIH65571:HIK65573 HSD65571:HSG65573 IBZ65571:ICC65573 ILV65571:ILY65573 IVR65571:IVU65573 JFN65571:JFQ65573 JPJ65571:JPM65573 JZF65571:JZI65573 KJB65571:KJE65573 KSX65571:KTA65573 LCT65571:LCW65573 LMP65571:LMS65573 LWL65571:LWO65573 MGH65571:MGK65573 MQD65571:MQG65573 MZZ65571:NAC65573 NJV65571:NJY65573 NTR65571:NTU65573 ODN65571:ODQ65573 ONJ65571:ONM65573 OXF65571:OXI65573 PHB65571:PHE65573 PQX65571:PRA65573 QAT65571:QAW65573 QKP65571:QKS65573 QUL65571:QUO65573 REH65571:REK65573 ROD65571:ROG65573 RXZ65571:RYC65573 SHV65571:SHY65573 SRR65571:SRU65573 TBN65571:TBQ65573 TLJ65571:TLM65573 TVF65571:TVI65573 UFB65571:UFE65573 UOX65571:UPA65573 UYT65571:UYW65573 VIP65571:VIS65573 VSL65571:VSO65573 WCH65571:WCK65573 WMD65571:WMG65573 WVZ65571:WWC65573 O131107:R131109 JN131107:JQ131109 TJ131107:TM131109 ADF131107:ADI131109 ANB131107:ANE131109 AWX131107:AXA131109 BGT131107:BGW131109 BQP131107:BQS131109 CAL131107:CAO131109 CKH131107:CKK131109 CUD131107:CUG131109 DDZ131107:DEC131109 DNV131107:DNY131109 DXR131107:DXU131109 EHN131107:EHQ131109 ERJ131107:ERM131109 FBF131107:FBI131109 FLB131107:FLE131109 FUX131107:FVA131109 GET131107:GEW131109 GOP131107:GOS131109 GYL131107:GYO131109 HIH131107:HIK131109 HSD131107:HSG131109 IBZ131107:ICC131109 ILV131107:ILY131109 IVR131107:IVU131109 JFN131107:JFQ131109 JPJ131107:JPM131109 JZF131107:JZI131109 KJB131107:KJE131109 KSX131107:KTA131109 LCT131107:LCW131109 LMP131107:LMS131109 LWL131107:LWO131109 MGH131107:MGK131109 MQD131107:MQG131109 MZZ131107:NAC131109 NJV131107:NJY131109 NTR131107:NTU131109 ODN131107:ODQ131109 ONJ131107:ONM131109 OXF131107:OXI131109 PHB131107:PHE131109 PQX131107:PRA131109 QAT131107:QAW131109 QKP131107:QKS131109 QUL131107:QUO131109 REH131107:REK131109 ROD131107:ROG131109 RXZ131107:RYC131109 SHV131107:SHY131109 SRR131107:SRU131109 TBN131107:TBQ131109 TLJ131107:TLM131109 TVF131107:TVI131109 UFB131107:UFE131109 UOX131107:UPA131109 UYT131107:UYW131109 VIP131107:VIS131109 VSL131107:VSO131109 WCH131107:WCK131109 WMD131107:WMG131109 WVZ131107:WWC131109 O196643:R196645 JN196643:JQ196645 TJ196643:TM196645 ADF196643:ADI196645 ANB196643:ANE196645 AWX196643:AXA196645 BGT196643:BGW196645 BQP196643:BQS196645 CAL196643:CAO196645 CKH196643:CKK196645 CUD196643:CUG196645 DDZ196643:DEC196645 DNV196643:DNY196645 DXR196643:DXU196645 EHN196643:EHQ196645 ERJ196643:ERM196645 FBF196643:FBI196645 FLB196643:FLE196645 FUX196643:FVA196645 GET196643:GEW196645 GOP196643:GOS196645 GYL196643:GYO196645 HIH196643:HIK196645 HSD196643:HSG196645 IBZ196643:ICC196645 ILV196643:ILY196645 IVR196643:IVU196645 JFN196643:JFQ196645 JPJ196643:JPM196645 JZF196643:JZI196645 KJB196643:KJE196645 KSX196643:KTA196645 LCT196643:LCW196645 LMP196643:LMS196645 LWL196643:LWO196645 MGH196643:MGK196645 MQD196643:MQG196645 MZZ196643:NAC196645 NJV196643:NJY196645 NTR196643:NTU196645 ODN196643:ODQ196645 ONJ196643:ONM196645 OXF196643:OXI196645 PHB196643:PHE196645 PQX196643:PRA196645 QAT196643:QAW196645 QKP196643:QKS196645 QUL196643:QUO196645 REH196643:REK196645 ROD196643:ROG196645 RXZ196643:RYC196645 SHV196643:SHY196645 SRR196643:SRU196645 TBN196643:TBQ196645 TLJ196643:TLM196645 TVF196643:TVI196645 UFB196643:UFE196645 UOX196643:UPA196645 UYT196643:UYW196645 VIP196643:VIS196645 VSL196643:VSO196645 WCH196643:WCK196645 WMD196643:WMG196645 WVZ196643:WWC196645 O262179:R262181 JN262179:JQ262181 TJ262179:TM262181 ADF262179:ADI262181 ANB262179:ANE262181 AWX262179:AXA262181 BGT262179:BGW262181 BQP262179:BQS262181 CAL262179:CAO262181 CKH262179:CKK262181 CUD262179:CUG262181 DDZ262179:DEC262181 DNV262179:DNY262181 DXR262179:DXU262181 EHN262179:EHQ262181 ERJ262179:ERM262181 FBF262179:FBI262181 FLB262179:FLE262181 FUX262179:FVA262181 GET262179:GEW262181 GOP262179:GOS262181 GYL262179:GYO262181 HIH262179:HIK262181 HSD262179:HSG262181 IBZ262179:ICC262181 ILV262179:ILY262181 IVR262179:IVU262181 JFN262179:JFQ262181 JPJ262179:JPM262181 JZF262179:JZI262181 KJB262179:KJE262181 KSX262179:KTA262181 LCT262179:LCW262181 LMP262179:LMS262181 LWL262179:LWO262181 MGH262179:MGK262181 MQD262179:MQG262181 MZZ262179:NAC262181 NJV262179:NJY262181 NTR262179:NTU262181 ODN262179:ODQ262181 ONJ262179:ONM262181 OXF262179:OXI262181 PHB262179:PHE262181 PQX262179:PRA262181 QAT262179:QAW262181 QKP262179:QKS262181 QUL262179:QUO262181 REH262179:REK262181 ROD262179:ROG262181 RXZ262179:RYC262181 SHV262179:SHY262181 SRR262179:SRU262181 TBN262179:TBQ262181 TLJ262179:TLM262181 TVF262179:TVI262181 UFB262179:UFE262181 UOX262179:UPA262181 UYT262179:UYW262181 VIP262179:VIS262181 VSL262179:VSO262181 WCH262179:WCK262181 WMD262179:WMG262181 WVZ262179:WWC262181 O327715:R327717 JN327715:JQ327717 TJ327715:TM327717 ADF327715:ADI327717 ANB327715:ANE327717 AWX327715:AXA327717 BGT327715:BGW327717 BQP327715:BQS327717 CAL327715:CAO327717 CKH327715:CKK327717 CUD327715:CUG327717 DDZ327715:DEC327717 DNV327715:DNY327717 DXR327715:DXU327717 EHN327715:EHQ327717 ERJ327715:ERM327717 FBF327715:FBI327717 FLB327715:FLE327717 FUX327715:FVA327717 GET327715:GEW327717 GOP327715:GOS327717 GYL327715:GYO327717 HIH327715:HIK327717 HSD327715:HSG327717 IBZ327715:ICC327717 ILV327715:ILY327717 IVR327715:IVU327717 JFN327715:JFQ327717 JPJ327715:JPM327717 JZF327715:JZI327717 KJB327715:KJE327717 KSX327715:KTA327717 LCT327715:LCW327717 LMP327715:LMS327717 LWL327715:LWO327717 MGH327715:MGK327717 MQD327715:MQG327717 MZZ327715:NAC327717 NJV327715:NJY327717 NTR327715:NTU327717 ODN327715:ODQ327717 ONJ327715:ONM327717 OXF327715:OXI327717 PHB327715:PHE327717 PQX327715:PRA327717 QAT327715:QAW327717 QKP327715:QKS327717 QUL327715:QUO327717 REH327715:REK327717 ROD327715:ROG327717 RXZ327715:RYC327717 SHV327715:SHY327717 SRR327715:SRU327717 TBN327715:TBQ327717 TLJ327715:TLM327717 TVF327715:TVI327717 UFB327715:UFE327717 UOX327715:UPA327717 UYT327715:UYW327717 VIP327715:VIS327717 VSL327715:VSO327717 WCH327715:WCK327717 WMD327715:WMG327717 WVZ327715:WWC327717 O393251:R393253 JN393251:JQ393253 TJ393251:TM393253 ADF393251:ADI393253 ANB393251:ANE393253 AWX393251:AXA393253 BGT393251:BGW393253 BQP393251:BQS393253 CAL393251:CAO393253 CKH393251:CKK393253 CUD393251:CUG393253 DDZ393251:DEC393253 DNV393251:DNY393253 DXR393251:DXU393253 EHN393251:EHQ393253 ERJ393251:ERM393253 FBF393251:FBI393253 FLB393251:FLE393253 FUX393251:FVA393253 GET393251:GEW393253 GOP393251:GOS393253 GYL393251:GYO393253 HIH393251:HIK393253 HSD393251:HSG393253 IBZ393251:ICC393253 ILV393251:ILY393253 IVR393251:IVU393253 JFN393251:JFQ393253 JPJ393251:JPM393253 JZF393251:JZI393253 KJB393251:KJE393253 KSX393251:KTA393253 LCT393251:LCW393253 LMP393251:LMS393253 LWL393251:LWO393253 MGH393251:MGK393253 MQD393251:MQG393253 MZZ393251:NAC393253 NJV393251:NJY393253 NTR393251:NTU393253 ODN393251:ODQ393253 ONJ393251:ONM393253 OXF393251:OXI393253 PHB393251:PHE393253 PQX393251:PRA393253 QAT393251:QAW393253 QKP393251:QKS393253 QUL393251:QUO393253 REH393251:REK393253 ROD393251:ROG393253 RXZ393251:RYC393253 SHV393251:SHY393253 SRR393251:SRU393253 TBN393251:TBQ393253 TLJ393251:TLM393253 TVF393251:TVI393253 UFB393251:UFE393253 UOX393251:UPA393253 UYT393251:UYW393253 VIP393251:VIS393253 VSL393251:VSO393253 WCH393251:WCK393253 WMD393251:WMG393253 WVZ393251:WWC393253 O458787:R458789 JN458787:JQ458789 TJ458787:TM458789 ADF458787:ADI458789 ANB458787:ANE458789 AWX458787:AXA458789 BGT458787:BGW458789 BQP458787:BQS458789 CAL458787:CAO458789 CKH458787:CKK458789 CUD458787:CUG458789 DDZ458787:DEC458789 DNV458787:DNY458789 DXR458787:DXU458789 EHN458787:EHQ458789 ERJ458787:ERM458789 FBF458787:FBI458789 FLB458787:FLE458789 FUX458787:FVA458789 GET458787:GEW458789 GOP458787:GOS458789 GYL458787:GYO458789 HIH458787:HIK458789 HSD458787:HSG458789 IBZ458787:ICC458789 ILV458787:ILY458789 IVR458787:IVU458789 JFN458787:JFQ458789 JPJ458787:JPM458789 JZF458787:JZI458789 KJB458787:KJE458789 KSX458787:KTA458789 LCT458787:LCW458789 LMP458787:LMS458789 LWL458787:LWO458789 MGH458787:MGK458789 MQD458787:MQG458789 MZZ458787:NAC458789 NJV458787:NJY458789 NTR458787:NTU458789 ODN458787:ODQ458789 ONJ458787:ONM458789 OXF458787:OXI458789 PHB458787:PHE458789 PQX458787:PRA458789 QAT458787:QAW458789 QKP458787:QKS458789 QUL458787:QUO458789 REH458787:REK458789 ROD458787:ROG458789 RXZ458787:RYC458789 SHV458787:SHY458789 SRR458787:SRU458789 TBN458787:TBQ458789 TLJ458787:TLM458789 TVF458787:TVI458789 UFB458787:UFE458789 UOX458787:UPA458789 UYT458787:UYW458789 VIP458787:VIS458789 VSL458787:VSO458789 WCH458787:WCK458789 WMD458787:WMG458789 WVZ458787:WWC458789 O524323:R524325 JN524323:JQ524325 TJ524323:TM524325 ADF524323:ADI524325 ANB524323:ANE524325 AWX524323:AXA524325 BGT524323:BGW524325 BQP524323:BQS524325 CAL524323:CAO524325 CKH524323:CKK524325 CUD524323:CUG524325 DDZ524323:DEC524325 DNV524323:DNY524325 DXR524323:DXU524325 EHN524323:EHQ524325 ERJ524323:ERM524325 FBF524323:FBI524325 FLB524323:FLE524325 FUX524323:FVA524325 GET524323:GEW524325 GOP524323:GOS524325 GYL524323:GYO524325 HIH524323:HIK524325 HSD524323:HSG524325 IBZ524323:ICC524325 ILV524323:ILY524325 IVR524323:IVU524325 JFN524323:JFQ524325 JPJ524323:JPM524325 JZF524323:JZI524325 KJB524323:KJE524325 KSX524323:KTA524325 LCT524323:LCW524325 LMP524323:LMS524325 LWL524323:LWO524325 MGH524323:MGK524325 MQD524323:MQG524325 MZZ524323:NAC524325 NJV524323:NJY524325 NTR524323:NTU524325 ODN524323:ODQ524325 ONJ524323:ONM524325 OXF524323:OXI524325 PHB524323:PHE524325 PQX524323:PRA524325 QAT524323:QAW524325 QKP524323:QKS524325 QUL524323:QUO524325 REH524323:REK524325 ROD524323:ROG524325 RXZ524323:RYC524325 SHV524323:SHY524325 SRR524323:SRU524325 TBN524323:TBQ524325 TLJ524323:TLM524325 TVF524323:TVI524325 UFB524323:UFE524325 UOX524323:UPA524325 UYT524323:UYW524325 VIP524323:VIS524325 VSL524323:VSO524325 WCH524323:WCK524325 WMD524323:WMG524325 WVZ524323:WWC524325 O589859:R589861 JN589859:JQ589861 TJ589859:TM589861 ADF589859:ADI589861 ANB589859:ANE589861 AWX589859:AXA589861 BGT589859:BGW589861 BQP589859:BQS589861 CAL589859:CAO589861 CKH589859:CKK589861 CUD589859:CUG589861 DDZ589859:DEC589861 DNV589859:DNY589861 DXR589859:DXU589861 EHN589859:EHQ589861 ERJ589859:ERM589861 FBF589859:FBI589861 FLB589859:FLE589861 FUX589859:FVA589861 GET589859:GEW589861 GOP589859:GOS589861 GYL589859:GYO589861 HIH589859:HIK589861 HSD589859:HSG589861 IBZ589859:ICC589861 ILV589859:ILY589861 IVR589859:IVU589861 JFN589859:JFQ589861 JPJ589859:JPM589861 JZF589859:JZI589861 KJB589859:KJE589861 KSX589859:KTA589861 LCT589859:LCW589861 LMP589859:LMS589861 LWL589859:LWO589861 MGH589859:MGK589861 MQD589859:MQG589861 MZZ589859:NAC589861 NJV589859:NJY589861 NTR589859:NTU589861 ODN589859:ODQ589861 ONJ589859:ONM589861 OXF589859:OXI589861 PHB589859:PHE589861 PQX589859:PRA589861 QAT589859:QAW589861 QKP589859:QKS589861 QUL589859:QUO589861 REH589859:REK589861 ROD589859:ROG589861 RXZ589859:RYC589861 SHV589859:SHY589861 SRR589859:SRU589861 TBN589859:TBQ589861 TLJ589859:TLM589861 TVF589859:TVI589861 UFB589859:UFE589861 UOX589859:UPA589861 UYT589859:UYW589861 VIP589859:VIS589861 VSL589859:VSO589861 WCH589859:WCK589861 WMD589859:WMG589861 WVZ589859:WWC589861 O655395:R655397 JN655395:JQ655397 TJ655395:TM655397 ADF655395:ADI655397 ANB655395:ANE655397 AWX655395:AXA655397 BGT655395:BGW655397 BQP655395:BQS655397 CAL655395:CAO655397 CKH655395:CKK655397 CUD655395:CUG655397 DDZ655395:DEC655397 DNV655395:DNY655397 DXR655395:DXU655397 EHN655395:EHQ655397 ERJ655395:ERM655397 FBF655395:FBI655397 FLB655395:FLE655397 FUX655395:FVA655397 GET655395:GEW655397 GOP655395:GOS655397 GYL655395:GYO655397 HIH655395:HIK655397 HSD655395:HSG655397 IBZ655395:ICC655397 ILV655395:ILY655397 IVR655395:IVU655397 JFN655395:JFQ655397 JPJ655395:JPM655397 JZF655395:JZI655397 KJB655395:KJE655397 KSX655395:KTA655397 LCT655395:LCW655397 LMP655395:LMS655397 LWL655395:LWO655397 MGH655395:MGK655397 MQD655395:MQG655397 MZZ655395:NAC655397 NJV655395:NJY655397 NTR655395:NTU655397 ODN655395:ODQ655397 ONJ655395:ONM655397 OXF655395:OXI655397 PHB655395:PHE655397 PQX655395:PRA655397 QAT655395:QAW655397 QKP655395:QKS655397 QUL655395:QUO655397 REH655395:REK655397 ROD655395:ROG655397 RXZ655395:RYC655397 SHV655395:SHY655397 SRR655395:SRU655397 TBN655395:TBQ655397 TLJ655395:TLM655397 TVF655395:TVI655397 UFB655395:UFE655397 UOX655395:UPA655397 UYT655395:UYW655397 VIP655395:VIS655397 VSL655395:VSO655397 WCH655395:WCK655397 WMD655395:WMG655397 WVZ655395:WWC655397 O720931:R720933 JN720931:JQ720933 TJ720931:TM720933 ADF720931:ADI720933 ANB720931:ANE720933 AWX720931:AXA720933 BGT720931:BGW720933 BQP720931:BQS720933 CAL720931:CAO720933 CKH720931:CKK720933 CUD720931:CUG720933 DDZ720931:DEC720933 DNV720931:DNY720933 DXR720931:DXU720933 EHN720931:EHQ720933 ERJ720931:ERM720933 FBF720931:FBI720933 FLB720931:FLE720933 FUX720931:FVA720933 GET720931:GEW720933 GOP720931:GOS720933 GYL720931:GYO720933 HIH720931:HIK720933 HSD720931:HSG720933 IBZ720931:ICC720933 ILV720931:ILY720933 IVR720931:IVU720933 JFN720931:JFQ720933 JPJ720931:JPM720933 JZF720931:JZI720933 KJB720931:KJE720933 KSX720931:KTA720933 LCT720931:LCW720933 LMP720931:LMS720933 LWL720931:LWO720933 MGH720931:MGK720933 MQD720931:MQG720933 MZZ720931:NAC720933 NJV720931:NJY720933 NTR720931:NTU720933 ODN720931:ODQ720933 ONJ720931:ONM720933 OXF720931:OXI720933 PHB720931:PHE720933 PQX720931:PRA720933 QAT720931:QAW720933 QKP720931:QKS720933 QUL720931:QUO720933 REH720931:REK720933 ROD720931:ROG720933 RXZ720931:RYC720933 SHV720931:SHY720933 SRR720931:SRU720933 TBN720931:TBQ720933 TLJ720931:TLM720933 TVF720931:TVI720933 UFB720931:UFE720933 UOX720931:UPA720933 UYT720931:UYW720933 VIP720931:VIS720933 VSL720931:VSO720933 WCH720931:WCK720933 WMD720931:WMG720933 WVZ720931:WWC720933 O786467:R786469 JN786467:JQ786469 TJ786467:TM786469 ADF786467:ADI786469 ANB786467:ANE786469 AWX786467:AXA786469 BGT786467:BGW786469 BQP786467:BQS786469 CAL786467:CAO786469 CKH786467:CKK786469 CUD786467:CUG786469 DDZ786467:DEC786469 DNV786467:DNY786469 DXR786467:DXU786469 EHN786467:EHQ786469 ERJ786467:ERM786469 FBF786467:FBI786469 FLB786467:FLE786469 FUX786467:FVA786469 GET786467:GEW786469 GOP786467:GOS786469 GYL786467:GYO786469 HIH786467:HIK786469 HSD786467:HSG786469 IBZ786467:ICC786469 ILV786467:ILY786469 IVR786467:IVU786469 JFN786467:JFQ786469 JPJ786467:JPM786469 JZF786467:JZI786469 KJB786467:KJE786469 KSX786467:KTA786469 LCT786467:LCW786469 LMP786467:LMS786469 LWL786467:LWO786469 MGH786467:MGK786469 MQD786467:MQG786469 MZZ786467:NAC786469 NJV786467:NJY786469 NTR786467:NTU786469 ODN786467:ODQ786469 ONJ786467:ONM786469 OXF786467:OXI786469 PHB786467:PHE786469 PQX786467:PRA786469 QAT786467:QAW786469 QKP786467:QKS786469 QUL786467:QUO786469 REH786467:REK786469 ROD786467:ROG786469 RXZ786467:RYC786469 SHV786467:SHY786469 SRR786467:SRU786469 TBN786467:TBQ786469 TLJ786467:TLM786469 TVF786467:TVI786469 UFB786467:UFE786469 UOX786467:UPA786469 UYT786467:UYW786469 VIP786467:VIS786469 VSL786467:VSO786469 WCH786467:WCK786469 WMD786467:WMG786469 WVZ786467:WWC786469 O852003:R852005 JN852003:JQ852005 TJ852003:TM852005 ADF852003:ADI852005 ANB852003:ANE852005 AWX852003:AXA852005 BGT852003:BGW852005 BQP852003:BQS852005 CAL852003:CAO852005 CKH852003:CKK852005 CUD852003:CUG852005 DDZ852003:DEC852005 DNV852003:DNY852005 DXR852003:DXU852005 EHN852003:EHQ852005 ERJ852003:ERM852005 FBF852003:FBI852005 FLB852003:FLE852005 FUX852003:FVA852005 GET852003:GEW852005 GOP852003:GOS852005 GYL852003:GYO852005 HIH852003:HIK852005 HSD852003:HSG852005 IBZ852003:ICC852005 ILV852003:ILY852005 IVR852003:IVU852005 JFN852003:JFQ852005 JPJ852003:JPM852005 JZF852003:JZI852005 KJB852003:KJE852005 KSX852003:KTA852005 LCT852003:LCW852005 LMP852003:LMS852005 LWL852003:LWO852005 MGH852003:MGK852005 MQD852003:MQG852005 MZZ852003:NAC852005 NJV852003:NJY852005 NTR852003:NTU852005 ODN852003:ODQ852005 ONJ852003:ONM852005 OXF852003:OXI852005 PHB852003:PHE852005 PQX852003:PRA852005 QAT852003:QAW852005 QKP852003:QKS852005 QUL852003:QUO852005 REH852003:REK852005 ROD852003:ROG852005 RXZ852003:RYC852005 SHV852003:SHY852005 SRR852003:SRU852005 TBN852003:TBQ852005 TLJ852003:TLM852005 TVF852003:TVI852005 UFB852003:UFE852005 UOX852003:UPA852005 UYT852003:UYW852005 VIP852003:VIS852005 VSL852003:VSO852005 WCH852003:WCK852005 WMD852003:WMG852005 WVZ852003:WWC852005 O917539:R917541 JN917539:JQ917541 TJ917539:TM917541 ADF917539:ADI917541 ANB917539:ANE917541 AWX917539:AXA917541 BGT917539:BGW917541 BQP917539:BQS917541 CAL917539:CAO917541 CKH917539:CKK917541 CUD917539:CUG917541 DDZ917539:DEC917541 DNV917539:DNY917541 DXR917539:DXU917541 EHN917539:EHQ917541 ERJ917539:ERM917541 FBF917539:FBI917541 FLB917539:FLE917541 FUX917539:FVA917541 GET917539:GEW917541 GOP917539:GOS917541 GYL917539:GYO917541 HIH917539:HIK917541 HSD917539:HSG917541 IBZ917539:ICC917541 ILV917539:ILY917541 IVR917539:IVU917541 JFN917539:JFQ917541 JPJ917539:JPM917541 JZF917539:JZI917541 KJB917539:KJE917541 KSX917539:KTA917541 LCT917539:LCW917541 LMP917539:LMS917541 LWL917539:LWO917541 MGH917539:MGK917541 MQD917539:MQG917541 MZZ917539:NAC917541 NJV917539:NJY917541 NTR917539:NTU917541 ODN917539:ODQ917541 ONJ917539:ONM917541 OXF917539:OXI917541 PHB917539:PHE917541 PQX917539:PRA917541 QAT917539:QAW917541 QKP917539:QKS917541 QUL917539:QUO917541 REH917539:REK917541 ROD917539:ROG917541 RXZ917539:RYC917541 SHV917539:SHY917541 SRR917539:SRU917541 TBN917539:TBQ917541 TLJ917539:TLM917541 TVF917539:TVI917541 UFB917539:UFE917541 UOX917539:UPA917541 UYT917539:UYW917541 VIP917539:VIS917541 VSL917539:VSO917541 WCH917539:WCK917541 WMD917539:WMG917541 WVZ917539:WWC917541 O983075:R983077 JN983075:JQ983077 TJ983075:TM983077 ADF983075:ADI983077 ANB983075:ANE983077 AWX983075:AXA983077 BGT983075:BGW983077 BQP983075:BQS983077 CAL983075:CAO983077 CKH983075:CKK983077 CUD983075:CUG983077 DDZ983075:DEC983077 DNV983075:DNY983077 DXR983075:DXU983077 EHN983075:EHQ983077 ERJ983075:ERM983077 FBF983075:FBI983077 FLB983075:FLE983077 FUX983075:FVA983077 GET983075:GEW983077 GOP983075:GOS983077 GYL983075:GYO983077 HIH983075:HIK983077 HSD983075:HSG983077 IBZ983075:ICC983077 ILV983075:ILY983077 IVR983075:IVU983077 JFN983075:JFQ983077 JPJ983075:JPM983077 JZF983075:JZI983077 KJB983075:KJE983077 KSX983075:KTA983077 LCT983075:LCW983077 LMP983075:LMS983077 LWL983075:LWO983077 MGH983075:MGK983077 MQD983075:MQG983077 MZZ983075:NAC983077 NJV983075:NJY983077 NTR983075:NTU983077 ODN983075:ODQ983077 ONJ983075:ONM983077 OXF983075:OXI983077 PHB983075:PHE983077 PQX983075:PRA983077 QAT983075:QAW983077 QKP983075:QKS983077 QUL983075:QUO983077 REH983075:REK983077 ROD983075:ROG983077 RXZ983075:RYC983077 SHV983075:SHY983077 SRR983075:SRU983077 TBN983075:TBQ983077 TLJ983075:TLM983077 TVF983075:TVI983077 UFB983075:UFE983077 UOX983075:UPA983077 UYT983075:UYW983077 VIP983075:VIS983077 VSL983075:VSO983077 WCH983075:WCK983077 WMD983075:WMG983077 O37:O38 O34:O35 P34:P38 Q34:R35 Q37:R38"/>
    <dataValidation allowBlank="1" showInputMessage="1" showErrorMessage="1" prompt="免税事業者は税込額、課税事業者は税抜額が反映されます" sqref="T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T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T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T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T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T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T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T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T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T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T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T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T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T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T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T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dataValidation type="list" allowBlank="1" showInputMessage="1" showErrorMessage="1" sqref="WVR983058:WVU983058 JF15:JI15 TB15:TE15 ACX15:ADA15 AMT15:AMW15 AWP15:AWS15 BGL15:BGO15 BQH15:BQK15 CAD15:CAG15 CJZ15:CKC15 CTV15:CTY15 DDR15:DDU15 DNN15:DNQ15 DXJ15:DXM15 EHF15:EHI15 ERB15:ERE15 FAX15:FBA15 FKT15:FKW15 FUP15:FUS15 GEL15:GEO15 GOH15:GOK15 GYD15:GYG15 HHZ15:HIC15 HRV15:HRY15 IBR15:IBU15 ILN15:ILQ15 IVJ15:IVM15 JFF15:JFI15 JPB15:JPE15 JYX15:JZA15 KIT15:KIW15 KSP15:KSS15 LCL15:LCO15 LMH15:LMK15 LWD15:LWG15 MFZ15:MGC15 MPV15:MPY15 MZR15:MZU15 NJN15:NJQ15 NTJ15:NTM15 ODF15:ODI15 ONB15:ONE15 OWX15:OXA15 PGT15:PGW15 PQP15:PQS15 QAL15:QAO15 QKH15:QKK15 QUD15:QUG15 RDZ15:REC15 RNV15:RNY15 RXR15:RXU15 SHN15:SHQ15 SRJ15:SRM15 TBF15:TBI15 TLB15:TLE15 TUX15:TVA15 UET15:UEW15 UOP15:UOS15 UYL15:UYO15 VIH15:VIK15 VSD15:VSG15 WBZ15:WCC15 WLV15:WLY15 WVR15:WVU15 G65554:J65554 JF65554:JI65554 TB65554:TE65554 ACX65554:ADA65554 AMT65554:AMW65554 AWP65554:AWS65554 BGL65554:BGO65554 BQH65554:BQK65554 CAD65554:CAG65554 CJZ65554:CKC65554 CTV65554:CTY65554 DDR65554:DDU65554 DNN65554:DNQ65554 DXJ65554:DXM65554 EHF65554:EHI65554 ERB65554:ERE65554 FAX65554:FBA65554 FKT65554:FKW65554 FUP65554:FUS65554 GEL65554:GEO65554 GOH65554:GOK65554 GYD65554:GYG65554 HHZ65554:HIC65554 HRV65554:HRY65554 IBR65554:IBU65554 ILN65554:ILQ65554 IVJ65554:IVM65554 JFF65554:JFI65554 JPB65554:JPE65554 JYX65554:JZA65554 KIT65554:KIW65554 KSP65554:KSS65554 LCL65554:LCO65554 LMH65554:LMK65554 LWD65554:LWG65554 MFZ65554:MGC65554 MPV65554:MPY65554 MZR65554:MZU65554 NJN65554:NJQ65554 NTJ65554:NTM65554 ODF65554:ODI65554 ONB65554:ONE65554 OWX65554:OXA65554 PGT65554:PGW65554 PQP65554:PQS65554 QAL65554:QAO65554 QKH65554:QKK65554 QUD65554:QUG65554 RDZ65554:REC65554 RNV65554:RNY65554 RXR65554:RXU65554 SHN65554:SHQ65554 SRJ65554:SRM65554 TBF65554:TBI65554 TLB65554:TLE65554 TUX65554:TVA65554 UET65554:UEW65554 UOP65554:UOS65554 UYL65554:UYO65554 VIH65554:VIK65554 VSD65554:VSG65554 WBZ65554:WCC65554 WLV65554:WLY65554 WVR65554:WVU65554 G131090:J131090 JF131090:JI131090 TB131090:TE131090 ACX131090:ADA131090 AMT131090:AMW131090 AWP131090:AWS131090 BGL131090:BGO131090 BQH131090:BQK131090 CAD131090:CAG131090 CJZ131090:CKC131090 CTV131090:CTY131090 DDR131090:DDU131090 DNN131090:DNQ131090 DXJ131090:DXM131090 EHF131090:EHI131090 ERB131090:ERE131090 FAX131090:FBA131090 FKT131090:FKW131090 FUP131090:FUS131090 GEL131090:GEO131090 GOH131090:GOK131090 GYD131090:GYG131090 HHZ131090:HIC131090 HRV131090:HRY131090 IBR131090:IBU131090 ILN131090:ILQ131090 IVJ131090:IVM131090 JFF131090:JFI131090 JPB131090:JPE131090 JYX131090:JZA131090 KIT131090:KIW131090 KSP131090:KSS131090 LCL131090:LCO131090 LMH131090:LMK131090 LWD131090:LWG131090 MFZ131090:MGC131090 MPV131090:MPY131090 MZR131090:MZU131090 NJN131090:NJQ131090 NTJ131090:NTM131090 ODF131090:ODI131090 ONB131090:ONE131090 OWX131090:OXA131090 PGT131090:PGW131090 PQP131090:PQS131090 QAL131090:QAO131090 QKH131090:QKK131090 QUD131090:QUG131090 RDZ131090:REC131090 RNV131090:RNY131090 RXR131090:RXU131090 SHN131090:SHQ131090 SRJ131090:SRM131090 TBF131090:TBI131090 TLB131090:TLE131090 TUX131090:TVA131090 UET131090:UEW131090 UOP131090:UOS131090 UYL131090:UYO131090 VIH131090:VIK131090 VSD131090:VSG131090 WBZ131090:WCC131090 WLV131090:WLY131090 WVR131090:WVU131090 G196626:J196626 JF196626:JI196626 TB196626:TE196626 ACX196626:ADA196626 AMT196626:AMW196626 AWP196626:AWS196626 BGL196626:BGO196626 BQH196626:BQK196626 CAD196626:CAG196626 CJZ196626:CKC196626 CTV196626:CTY196626 DDR196626:DDU196626 DNN196626:DNQ196626 DXJ196626:DXM196626 EHF196626:EHI196626 ERB196626:ERE196626 FAX196626:FBA196626 FKT196626:FKW196626 FUP196626:FUS196626 GEL196626:GEO196626 GOH196626:GOK196626 GYD196626:GYG196626 HHZ196626:HIC196626 HRV196626:HRY196626 IBR196626:IBU196626 ILN196626:ILQ196626 IVJ196626:IVM196626 JFF196626:JFI196626 JPB196626:JPE196626 JYX196626:JZA196626 KIT196626:KIW196626 KSP196626:KSS196626 LCL196626:LCO196626 LMH196626:LMK196626 LWD196626:LWG196626 MFZ196626:MGC196626 MPV196626:MPY196626 MZR196626:MZU196626 NJN196626:NJQ196626 NTJ196626:NTM196626 ODF196626:ODI196626 ONB196626:ONE196626 OWX196626:OXA196626 PGT196626:PGW196626 PQP196626:PQS196626 QAL196626:QAO196626 QKH196626:QKK196626 QUD196626:QUG196626 RDZ196626:REC196626 RNV196626:RNY196626 RXR196626:RXU196626 SHN196626:SHQ196626 SRJ196626:SRM196626 TBF196626:TBI196626 TLB196626:TLE196626 TUX196626:TVA196626 UET196626:UEW196626 UOP196626:UOS196626 UYL196626:UYO196626 VIH196626:VIK196626 VSD196626:VSG196626 WBZ196626:WCC196626 WLV196626:WLY196626 WVR196626:WVU196626 G262162:J262162 JF262162:JI262162 TB262162:TE262162 ACX262162:ADA262162 AMT262162:AMW262162 AWP262162:AWS262162 BGL262162:BGO262162 BQH262162:BQK262162 CAD262162:CAG262162 CJZ262162:CKC262162 CTV262162:CTY262162 DDR262162:DDU262162 DNN262162:DNQ262162 DXJ262162:DXM262162 EHF262162:EHI262162 ERB262162:ERE262162 FAX262162:FBA262162 FKT262162:FKW262162 FUP262162:FUS262162 GEL262162:GEO262162 GOH262162:GOK262162 GYD262162:GYG262162 HHZ262162:HIC262162 HRV262162:HRY262162 IBR262162:IBU262162 ILN262162:ILQ262162 IVJ262162:IVM262162 JFF262162:JFI262162 JPB262162:JPE262162 JYX262162:JZA262162 KIT262162:KIW262162 KSP262162:KSS262162 LCL262162:LCO262162 LMH262162:LMK262162 LWD262162:LWG262162 MFZ262162:MGC262162 MPV262162:MPY262162 MZR262162:MZU262162 NJN262162:NJQ262162 NTJ262162:NTM262162 ODF262162:ODI262162 ONB262162:ONE262162 OWX262162:OXA262162 PGT262162:PGW262162 PQP262162:PQS262162 QAL262162:QAO262162 QKH262162:QKK262162 QUD262162:QUG262162 RDZ262162:REC262162 RNV262162:RNY262162 RXR262162:RXU262162 SHN262162:SHQ262162 SRJ262162:SRM262162 TBF262162:TBI262162 TLB262162:TLE262162 TUX262162:TVA262162 UET262162:UEW262162 UOP262162:UOS262162 UYL262162:UYO262162 VIH262162:VIK262162 VSD262162:VSG262162 WBZ262162:WCC262162 WLV262162:WLY262162 WVR262162:WVU262162 G327698:J327698 JF327698:JI327698 TB327698:TE327698 ACX327698:ADA327698 AMT327698:AMW327698 AWP327698:AWS327698 BGL327698:BGO327698 BQH327698:BQK327698 CAD327698:CAG327698 CJZ327698:CKC327698 CTV327698:CTY327698 DDR327698:DDU327698 DNN327698:DNQ327698 DXJ327698:DXM327698 EHF327698:EHI327698 ERB327698:ERE327698 FAX327698:FBA327698 FKT327698:FKW327698 FUP327698:FUS327698 GEL327698:GEO327698 GOH327698:GOK327698 GYD327698:GYG327698 HHZ327698:HIC327698 HRV327698:HRY327698 IBR327698:IBU327698 ILN327698:ILQ327698 IVJ327698:IVM327698 JFF327698:JFI327698 JPB327698:JPE327698 JYX327698:JZA327698 KIT327698:KIW327698 KSP327698:KSS327698 LCL327698:LCO327698 LMH327698:LMK327698 LWD327698:LWG327698 MFZ327698:MGC327698 MPV327698:MPY327698 MZR327698:MZU327698 NJN327698:NJQ327698 NTJ327698:NTM327698 ODF327698:ODI327698 ONB327698:ONE327698 OWX327698:OXA327698 PGT327698:PGW327698 PQP327698:PQS327698 QAL327698:QAO327698 QKH327698:QKK327698 QUD327698:QUG327698 RDZ327698:REC327698 RNV327698:RNY327698 RXR327698:RXU327698 SHN327698:SHQ327698 SRJ327698:SRM327698 TBF327698:TBI327698 TLB327698:TLE327698 TUX327698:TVA327698 UET327698:UEW327698 UOP327698:UOS327698 UYL327698:UYO327698 VIH327698:VIK327698 VSD327698:VSG327698 WBZ327698:WCC327698 WLV327698:WLY327698 WVR327698:WVU327698 G393234:J393234 JF393234:JI393234 TB393234:TE393234 ACX393234:ADA393234 AMT393234:AMW393234 AWP393234:AWS393234 BGL393234:BGO393234 BQH393234:BQK393234 CAD393234:CAG393234 CJZ393234:CKC393234 CTV393234:CTY393234 DDR393234:DDU393234 DNN393234:DNQ393234 DXJ393234:DXM393234 EHF393234:EHI393234 ERB393234:ERE393234 FAX393234:FBA393234 FKT393234:FKW393234 FUP393234:FUS393234 GEL393234:GEO393234 GOH393234:GOK393234 GYD393234:GYG393234 HHZ393234:HIC393234 HRV393234:HRY393234 IBR393234:IBU393234 ILN393234:ILQ393234 IVJ393234:IVM393234 JFF393234:JFI393234 JPB393234:JPE393234 JYX393234:JZA393234 KIT393234:KIW393234 KSP393234:KSS393234 LCL393234:LCO393234 LMH393234:LMK393234 LWD393234:LWG393234 MFZ393234:MGC393234 MPV393234:MPY393234 MZR393234:MZU393234 NJN393234:NJQ393234 NTJ393234:NTM393234 ODF393234:ODI393234 ONB393234:ONE393234 OWX393234:OXA393234 PGT393234:PGW393234 PQP393234:PQS393234 QAL393234:QAO393234 QKH393234:QKK393234 QUD393234:QUG393234 RDZ393234:REC393234 RNV393234:RNY393234 RXR393234:RXU393234 SHN393234:SHQ393234 SRJ393234:SRM393234 TBF393234:TBI393234 TLB393234:TLE393234 TUX393234:TVA393234 UET393234:UEW393234 UOP393234:UOS393234 UYL393234:UYO393234 VIH393234:VIK393234 VSD393234:VSG393234 WBZ393234:WCC393234 WLV393234:WLY393234 WVR393234:WVU393234 G458770:J458770 JF458770:JI458770 TB458770:TE458770 ACX458770:ADA458770 AMT458770:AMW458770 AWP458770:AWS458770 BGL458770:BGO458770 BQH458770:BQK458770 CAD458770:CAG458770 CJZ458770:CKC458770 CTV458770:CTY458770 DDR458770:DDU458770 DNN458770:DNQ458770 DXJ458770:DXM458770 EHF458770:EHI458770 ERB458770:ERE458770 FAX458770:FBA458770 FKT458770:FKW458770 FUP458770:FUS458770 GEL458770:GEO458770 GOH458770:GOK458770 GYD458770:GYG458770 HHZ458770:HIC458770 HRV458770:HRY458770 IBR458770:IBU458770 ILN458770:ILQ458770 IVJ458770:IVM458770 JFF458770:JFI458770 JPB458770:JPE458770 JYX458770:JZA458770 KIT458770:KIW458770 KSP458770:KSS458770 LCL458770:LCO458770 LMH458770:LMK458770 LWD458770:LWG458770 MFZ458770:MGC458770 MPV458770:MPY458770 MZR458770:MZU458770 NJN458770:NJQ458770 NTJ458770:NTM458770 ODF458770:ODI458770 ONB458770:ONE458770 OWX458770:OXA458770 PGT458770:PGW458770 PQP458770:PQS458770 QAL458770:QAO458770 QKH458770:QKK458770 QUD458770:QUG458770 RDZ458770:REC458770 RNV458770:RNY458770 RXR458770:RXU458770 SHN458770:SHQ458770 SRJ458770:SRM458770 TBF458770:TBI458770 TLB458770:TLE458770 TUX458770:TVA458770 UET458770:UEW458770 UOP458770:UOS458770 UYL458770:UYO458770 VIH458770:VIK458770 VSD458770:VSG458770 WBZ458770:WCC458770 WLV458770:WLY458770 WVR458770:WVU458770 G524306:J524306 JF524306:JI524306 TB524306:TE524306 ACX524306:ADA524306 AMT524306:AMW524306 AWP524306:AWS524306 BGL524306:BGO524306 BQH524306:BQK524306 CAD524306:CAG524306 CJZ524306:CKC524306 CTV524306:CTY524306 DDR524306:DDU524306 DNN524306:DNQ524306 DXJ524306:DXM524306 EHF524306:EHI524306 ERB524306:ERE524306 FAX524306:FBA524306 FKT524306:FKW524306 FUP524306:FUS524306 GEL524306:GEO524306 GOH524306:GOK524306 GYD524306:GYG524306 HHZ524306:HIC524306 HRV524306:HRY524306 IBR524306:IBU524306 ILN524306:ILQ524306 IVJ524306:IVM524306 JFF524306:JFI524306 JPB524306:JPE524306 JYX524306:JZA524306 KIT524306:KIW524306 KSP524306:KSS524306 LCL524306:LCO524306 LMH524306:LMK524306 LWD524306:LWG524306 MFZ524306:MGC524306 MPV524306:MPY524306 MZR524306:MZU524306 NJN524306:NJQ524306 NTJ524306:NTM524306 ODF524306:ODI524306 ONB524306:ONE524306 OWX524306:OXA524306 PGT524306:PGW524306 PQP524306:PQS524306 QAL524306:QAO524306 QKH524306:QKK524306 QUD524306:QUG524306 RDZ524306:REC524306 RNV524306:RNY524306 RXR524306:RXU524306 SHN524306:SHQ524306 SRJ524306:SRM524306 TBF524306:TBI524306 TLB524306:TLE524306 TUX524306:TVA524306 UET524306:UEW524306 UOP524306:UOS524306 UYL524306:UYO524306 VIH524306:VIK524306 VSD524306:VSG524306 WBZ524306:WCC524306 WLV524306:WLY524306 WVR524306:WVU524306 G589842:J589842 JF589842:JI589842 TB589842:TE589842 ACX589842:ADA589842 AMT589842:AMW589842 AWP589842:AWS589842 BGL589842:BGO589842 BQH589842:BQK589842 CAD589842:CAG589842 CJZ589842:CKC589842 CTV589842:CTY589842 DDR589842:DDU589842 DNN589842:DNQ589842 DXJ589842:DXM589842 EHF589842:EHI589842 ERB589842:ERE589842 FAX589842:FBA589842 FKT589842:FKW589842 FUP589842:FUS589842 GEL589842:GEO589842 GOH589842:GOK589842 GYD589842:GYG589842 HHZ589842:HIC589842 HRV589842:HRY589842 IBR589842:IBU589842 ILN589842:ILQ589842 IVJ589842:IVM589842 JFF589842:JFI589842 JPB589842:JPE589842 JYX589842:JZA589842 KIT589842:KIW589842 KSP589842:KSS589842 LCL589842:LCO589842 LMH589842:LMK589842 LWD589842:LWG589842 MFZ589842:MGC589842 MPV589842:MPY589842 MZR589842:MZU589842 NJN589842:NJQ589842 NTJ589842:NTM589842 ODF589842:ODI589842 ONB589842:ONE589842 OWX589842:OXA589842 PGT589842:PGW589842 PQP589842:PQS589842 QAL589842:QAO589842 QKH589842:QKK589842 QUD589842:QUG589842 RDZ589842:REC589842 RNV589842:RNY589842 RXR589842:RXU589842 SHN589842:SHQ589842 SRJ589842:SRM589842 TBF589842:TBI589842 TLB589842:TLE589842 TUX589842:TVA589842 UET589842:UEW589842 UOP589842:UOS589842 UYL589842:UYO589842 VIH589842:VIK589842 VSD589842:VSG589842 WBZ589842:WCC589842 WLV589842:WLY589842 WVR589842:WVU589842 G655378:J655378 JF655378:JI655378 TB655378:TE655378 ACX655378:ADA655378 AMT655378:AMW655378 AWP655378:AWS655378 BGL655378:BGO655378 BQH655378:BQK655378 CAD655378:CAG655378 CJZ655378:CKC655378 CTV655378:CTY655378 DDR655378:DDU655378 DNN655378:DNQ655378 DXJ655378:DXM655378 EHF655378:EHI655378 ERB655378:ERE655378 FAX655378:FBA655378 FKT655378:FKW655378 FUP655378:FUS655378 GEL655378:GEO655378 GOH655378:GOK655378 GYD655378:GYG655378 HHZ655378:HIC655378 HRV655378:HRY655378 IBR655378:IBU655378 ILN655378:ILQ655378 IVJ655378:IVM655378 JFF655378:JFI655378 JPB655378:JPE655378 JYX655378:JZA655378 KIT655378:KIW655378 KSP655378:KSS655378 LCL655378:LCO655378 LMH655378:LMK655378 LWD655378:LWG655378 MFZ655378:MGC655378 MPV655378:MPY655378 MZR655378:MZU655378 NJN655378:NJQ655378 NTJ655378:NTM655378 ODF655378:ODI655378 ONB655378:ONE655378 OWX655378:OXA655378 PGT655378:PGW655378 PQP655378:PQS655378 QAL655378:QAO655378 QKH655378:QKK655378 QUD655378:QUG655378 RDZ655378:REC655378 RNV655378:RNY655378 RXR655378:RXU655378 SHN655378:SHQ655378 SRJ655378:SRM655378 TBF655378:TBI655378 TLB655378:TLE655378 TUX655378:TVA655378 UET655378:UEW655378 UOP655378:UOS655378 UYL655378:UYO655378 VIH655378:VIK655378 VSD655378:VSG655378 WBZ655378:WCC655378 WLV655378:WLY655378 WVR655378:WVU655378 G720914:J720914 JF720914:JI720914 TB720914:TE720914 ACX720914:ADA720914 AMT720914:AMW720914 AWP720914:AWS720914 BGL720914:BGO720914 BQH720914:BQK720914 CAD720914:CAG720914 CJZ720914:CKC720914 CTV720914:CTY720914 DDR720914:DDU720914 DNN720914:DNQ720914 DXJ720914:DXM720914 EHF720914:EHI720914 ERB720914:ERE720914 FAX720914:FBA720914 FKT720914:FKW720914 FUP720914:FUS720914 GEL720914:GEO720914 GOH720914:GOK720914 GYD720914:GYG720914 HHZ720914:HIC720914 HRV720914:HRY720914 IBR720914:IBU720914 ILN720914:ILQ720914 IVJ720914:IVM720914 JFF720914:JFI720914 JPB720914:JPE720914 JYX720914:JZA720914 KIT720914:KIW720914 KSP720914:KSS720914 LCL720914:LCO720914 LMH720914:LMK720914 LWD720914:LWG720914 MFZ720914:MGC720914 MPV720914:MPY720914 MZR720914:MZU720914 NJN720914:NJQ720914 NTJ720914:NTM720914 ODF720914:ODI720914 ONB720914:ONE720914 OWX720914:OXA720914 PGT720914:PGW720914 PQP720914:PQS720914 QAL720914:QAO720914 QKH720914:QKK720914 QUD720914:QUG720914 RDZ720914:REC720914 RNV720914:RNY720914 RXR720914:RXU720914 SHN720914:SHQ720914 SRJ720914:SRM720914 TBF720914:TBI720914 TLB720914:TLE720914 TUX720914:TVA720914 UET720914:UEW720914 UOP720914:UOS720914 UYL720914:UYO720914 VIH720914:VIK720914 VSD720914:VSG720914 WBZ720914:WCC720914 WLV720914:WLY720914 WVR720914:WVU720914 G786450:J786450 JF786450:JI786450 TB786450:TE786450 ACX786450:ADA786450 AMT786450:AMW786450 AWP786450:AWS786450 BGL786450:BGO786450 BQH786450:BQK786450 CAD786450:CAG786450 CJZ786450:CKC786450 CTV786450:CTY786450 DDR786450:DDU786450 DNN786450:DNQ786450 DXJ786450:DXM786450 EHF786450:EHI786450 ERB786450:ERE786450 FAX786450:FBA786450 FKT786450:FKW786450 FUP786450:FUS786450 GEL786450:GEO786450 GOH786450:GOK786450 GYD786450:GYG786450 HHZ786450:HIC786450 HRV786450:HRY786450 IBR786450:IBU786450 ILN786450:ILQ786450 IVJ786450:IVM786450 JFF786450:JFI786450 JPB786450:JPE786450 JYX786450:JZA786450 KIT786450:KIW786450 KSP786450:KSS786450 LCL786450:LCO786450 LMH786450:LMK786450 LWD786450:LWG786450 MFZ786450:MGC786450 MPV786450:MPY786450 MZR786450:MZU786450 NJN786450:NJQ786450 NTJ786450:NTM786450 ODF786450:ODI786450 ONB786450:ONE786450 OWX786450:OXA786450 PGT786450:PGW786450 PQP786450:PQS786450 QAL786450:QAO786450 QKH786450:QKK786450 QUD786450:QUG786450 RDZ786450:REC786450 RNV786450:RNY786450 RXR786450:RXU786450 SHN786450:SHQ786450 SRJ786450:SRM786450 TBF786450:TBI786450 TLB786450:TLE786450 TUX786450:TVA786450 UET786450:UEW786450 UOP786450:UOS786450 UYL786450:UYO786450 VIH786450:VIK786450 VSD786450:VSG786450 WBZ786450:WCC786450 WLV786450:WLY786450 WVR786450:WVU786450 G851986:J851986 JF851986:JI851986 TB851986:TE851986 ACX851986:ADA851986 AMT851986:AMW851986 AWP851986:AWS851986 BGL851986:BGO851986 BQH851986:BQK851986 CAD851986:CAG851986 CJZ851986:CKC851986 CTV851986:CTY851986 DDR851986:DDU851986 DNN851986:DNQ851986 DXJ851986:DXM851986 EHF851986:EHI851986 ERB851986:ERE851986 FAX851986:FBA851986 FKT851986:FKW851986 FUP851986:FUS851986 GEL851986:GEO851986 GOH851986:GOK851986 GYD851986:GYG851986 HHZ851986:HIC851986 HRV851986:HRY851986 IBR851986:IBU851986 ILN851986:ILQ851986 IVJ851986:IVM851986 JFF851986:JFI851986 JPB851986:JPE851986 JYX851986:JZA851986 KIT851986:KIW851986 KSP851986:KSS851986 LCL851986:LCO851986 LMH851986:LMK851986 LWD851986:LWG851986 MFZ851986:MGC851986 MPV851986:MPY851986 MZR851986:MZU851986 NJN851986:NJQ851986 NTJ851986:NTM851986 ODF851986:ODI851986 ONB851986:ONE851986 OWX851986:OXA851986 PGT851986:PGW851986 PQP851986:PQS851986 QAL851986:QAO851986 QKH851986:QKK851986 QUD851986:QUG851986 RDZ851986:REC851986 RNV851986:RNY851986 RXR851986:RXU851986 SHN851986:SHQ851986 SRJ851986:SRM851986 TBF851986:TBI851986 TLB851986:TLE851986 TUX851986:TVA851986 UET851986:UEW851986 UOP851986:UOS851986 UYL851986:UYO851986 VIH851986:VIK851986 VSD851986:VSG851986 WBZ851986:WCC851986 WLV851986:WLY851986 WVR851986:WVU851986 G917522:J917522 JF917522:JI917522 TB917522:TE917522 ACX917522:ADA917522 AMT917522:AMW917522 AWP917522:AWS917522 BGL917522:BGO917522 BQH917522:BQK917522 CAD917522:CAG917522 CJZ917522:CKC917522 CTV917522:CTY917522 DDR917522:DDU917522 DNN917522:DNQ917522 DXJ917522:DXM917522 EHF917522:EHI917522 ERB917522:ERE917522 FAX917522:FBA917522 FKT917522:FKW917522 FUP917522:FUS917522 GEL917522:GEO917522 GOH917522:GOK917522 GYD917522:GYG917522 HHZ917522:HIC917522 HRV917522:HRY917522 IBR917522:IBU917522 ILN917522:ILQ917522 IVJ917522:IVM917522 JFF917522:JFI917522 JPB917522:JPE917522 JYX917522:JZA917522 KIT917522:KIW917522 KSP917522:KSS917522 LCL917522:LCO917522 LMH917522:LMK917522 LWD917522:LWG917522 MFZ917522:MGC917522 MPV917522:MPY917522 MZR917522:MZU917522 NJN917522:NJQ917522 NTJ917522:NTM917522 ODF917522:ODI917522 ONB917522:ONE917522 OWX917522:OXA917522 PGT917522:PGW917522 PQP917522:PQS917522 QAL917522:QAO917522 QKH917522:QKK917522 QUD917522:QUG917522 RDZ917522:REC917522 RNV917522:RNY917522 RXR917522:RXU917522 SHN917522:SHQ917522 SRJ917522:SRM917522 TBF917522:TBI917522 TLB917522:TLE917522 TUX917522:TVA917522 UET917522:UEW917522 UOP917522:UOS917522 UYL917522:UYO917522 VIH917522:VIK917522 VSD917522:VSG917522 WBZ917522:WCC917522 WLV917522:WLY917522 WVR917522:WVU917522 G983058:J983058 JF983058:JI983058 TB983058:TE983058 ACX983058:ADA983058 AMT983058:AMW983058 AWP983058:AWS983058 BGL983058:BGO983058 BQH983058:BQK983058 CAD983058:CAG983058 CJZ983058:CKC983058 CTV983058:CTY983058 DDR983058:DDU983058 DNN983058:DNQ983058 DXJ983058:DXM983058 EHF983058:EHI983058 ERB983058:ERE983058 FAX983058:FBA983058 FKT983058:FKW983058 FUP983058:FUS983058 GEL983058:GEO983058 GOH983058:GOK983058 GYD983058:GYG983058 HHZ983058:HIC983058 HRV983058:HRY983058 IBR983058:IBU983058 ILN983058:ILQ983058 IVJ983058:IVM983058 JFF983058:JFI983058 JPB983058:JPE983058 JYX983058:JZA983058 KIT983058:KIW983058 KSP983058:KSS983058 LCL983058:LCO983058 LMH983058:LMK983058 LWD983058:LWG983058 MFZ983058:MGC983058 MPV983058:MPY983058 MZR983058:MZU983058 NJN983058:NJQ983058 NTJ983058:NTM983058 ODF983058:ODI983058 ONB983058:ONE983058 OWX983058:OXA983058 PGT983058:PGW983058 PQP983058:PQS983058 QAL983058:QAO983058 QKH983058:QKK983058 QUD983058:QUG983058 RDZ983058:REC983058 RNV983058:RNY983058 RXR983058:RXU983058 SHN983058:SHQ983058 SRJ983058:SRM983058 TBF983058:TBI983058 TLB983058:TLE983058 TUX983058:TVA983058 UET983058:UEW983058 UOP983058:UOS983058 UYL983058:UYO983058 VIH983058:VIK983058 VSD983058:VSG983058 WBZ983058:WCC983058 WLV983058:WLY983058">
      <formula1>"①,②,③"</formula1>
    </dataValidation>
    <dataValidation type="list" allowBlank="1" showInputMessage="1" showErrorMessage="1" sqref="WVQ983075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F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F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F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F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F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F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F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F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F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F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F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F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F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F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F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formula1>"生活援助従事者研修,介護職員初任者研修,実務者研修"</formula1>
    </dataValidation>
    <dataValidation type="list" allowBlank="1" showInputMessage="1" showErrorMessage="1" sqref="K27:M27 JJ27:JL27 TF27:TH27 ADB27:ADD27 AMX27:AMZ27 AWT27:AWV27 BGP27:BGR27 BQL27:BQN27 CAH27:CAJ27 CKD27:CKF27 CTZ27:CUB27 DDV27:DDX27 DNR27:DNT27 DXN27:DXP27 EHJ27:EHL27 ERF27:ERH27 FBB27:FBD27 FKX27:FKZ27 FUT27:FUV27 GEP27:GER27 GOL27:GON27 GYH27:GYJ27 HID27:HIF27 HRZ27:HSB27 IBV27:IBX27 ILR27:ILT27 IVN27:IVP27 JFJ27:JFL27 JPF27:JPH27 JZB27:JZD27 KIX27:KIZ27 KST27:KSV27 LCP27:LCR27 LML27:LMN27 LWH27:LWJ27 MGD27:MGF27 MPZ27:MQB27 MZV27:MZX27 NJR27:NJT27 NTN27:NTP27 ODJ27:ODL27 ONF27:ONH27 OXB27:OXD27 PGX27:PGZ27 PQT27:PQV27 QAP27:QAR27 QKL27:QKN27 QUH27:QUJ27 RED27:REF27 RNZ27:ROB27 RXV27:RXX27 SHR27:SHT27 SRN27:SRP27 TBJ27:TBL27 TLF27:TLH27 TVB27:TVD27 UEX27:UEZ27 UOT27:UOV27 UYP27:UYR27 VIL27:VIN27 VSH27:VSJ27 WCD27:WCF27 WLZ27:WMB27 WVV27:WVX27 K65564:M65564 JJ65564:JL65564 TF65564:TH65564 ADB65564:ADD65564 AMX65564:AMZ65564 AWT65564:AWV65564 BGP65564:BGR65564 BQL65564:BQN65564 CAH65564:CAJ65564 CKD65564:CKF65564 CTZ65564:CUB65564 DDV65564:DDX65564 DNR65564:DNT65564 DXN65564:DXP65564 EHJ65564:EHL65564 ERF65564:ERH65564 FBB65564:FBD65564 FKX65564:FKZ65564 FUT65564:FUV65564 GEP65564:GER65564 GOL65564:GON65564 GYH65564:GYJ65564 HID65564:HIF65564 HRZ65564:HSB65564 IBV65564:IBX65564 ILR65564:ILT65564 IVN65564:IVP65564 JFJ65564:JFL65564 JPF65564:JPH65564 JZB65564:JZD65564 KIX65564:KIZ65564 KST65564:KSV65564 LCP65564:LCR65564 LML65564:LMN65564 LWH65564:LWJ65564 MGD65564:MGF65564 MPZ65564:MQB65564 MZV65564:MZX65564 NJR65564:NJT65564 NTN65564:NTP65564 ODJ65564:ODL65564 ONF65564:ONH65564 OXB65564:OXD65564 PGX65564:PGZ65564 PQT65564:PQV65564 QAP65564:QAR65564 QKL65564:QKN65564 QUH65564:QUJ65564 RED65564:REF65564 RNZ65564:ROB65564 RXV65564:RXX65564 SHR65564:SHT65564 SRN65564:SRP65564 TBJ65564:TBL65564 TLF65564:TLH65564 TVB65564:TVD65564 UEX65564:UEZ65564 UOT65564:UOV65564 UYP65564:UYR65564 VIL65564:VIN65564 VSH65564:VSJ65564 WCD65564:WCF65564 WLZ65564:WMB65564 WVV65564:WVX65564 K131100:M131100 JJ131100:JL131100 TF131100:TH131100 ADB131100:ADD131100 AMX131100:AMZ131100 AWT131100:AWV131100 BGP131100:BGR131100 BQL131100:BQN131100 CAH131100:CAJ131100 CKD131100:CKF131100 CTZ131100:CUB131100 DDV131100:DDX131100 DNR131100:DNT131100 DXN131100:DXP131100 EHJ131100:EHL131100 ERF131100:ERH131100 FBB131100:FBD131100 FKX131100:FKZ131100 FUT131100:FUV131100 GEP131100:GER131100 GOL131100:GON131100 GYH131100:GYJ131100 HID131100:HIF131100 HRZ131100:HSB131100 IBV131100:IBX131100 ILR131100:ILT131100 IVN131100:IVP131100 JFJ131100:JFL131100 JPF131100:JPH131100 JZB131100:JZD131100 KIX131100:KIZ131100 KST131100:KSV131100 LCP131100:LCR131100 LML131100:LMN131100 LWH131100:LWJ131100 MGD131100:MGF131100 MPZ131100:MQB131100 MZV131100:MZX131100 NJR131100:NJT131100 NTN131100:NTP131100 ODJ131100:ODL131100 ONF131100:ONH131100 OXB131100:OXD131100 PGX131100:PGZ131100 PQT131100:PQV131100 QAP131100:QAR131100 QKL131100:QKN131100 QUH131100:QUJ131100 RED131100:REF131100 RNZ131100:ROB131100 RXV131100:RXX131100 SHR131100:SHT131100 SRN131100:SRP131100 TBJ131100:TBL131100 TLF131100:TLH131100 TVB131100:TVD131100 UEX131100:UEZ131100 UOT131100:UOV131100 UYP131100:UYR131100 VIL131100:VIN131100 VSH131100:VSJ131100 WCD131100:WCF131100 WLZ131100:WMB131100 WVV131100:WVX131100 K196636:M196636 JJ196636:JL196636 TF196636:TH196636 ADB196636:ADD196636 AMX196636:AMZ196636 AWT196636:AWV196636 BGP196636:BGR196636 BQL196636:BQN196636 CAH196636:CAJ196636 CKD196636:CKF196636 CTZ196636:CUB196636 DDV196636:DDX196636 DNR196636:DNT196636 DXN196636:DXP196636 EHJ196636:EHL196636 ERF196636:ERH196636 FBB196636:FBD196636 FKX196636:FKZ196636 FUT196636:FUV196636 GEP196636:GER196636 GOL196636:GON196636 GYH196636:GYJ196636 HID196636:HIF196636 HRZ196636:HSB196636 IBV196636:IBX196636 ILR196636:ILT196636 IVN196636:IVP196636 JFJ196636:JFL196636 JPF196636:JPH196636 JZB196636:JZD196636 KIX196636:KIZ196636 KST196636:KSV196636 LCP196636:LCR196636 LML196636:LMN196636 LWH196636:LWJ196636 MGD196636:MGF196636 MPZ196636:MQB196636 MZV196636:MZX196636 NJR196636:NJT196636 NTN196636:NTP196636 ODJ196636:ODL196636 ONF196636:ONH196636 OXB196636:OXD196636 PGX196636:PGZ196636 PQT196636:PQV196636 QAP196636:QAR196636 QKL196636:QKN196636 QUH196636:QUJ196636 RED196636:REF196636 RNZ196636:ROB196636 RXV196636:RXX196636 SHR196636:SHT196636 SRN196636:SRP196636 TBJ196636:TBL196636 TLF196636:TLH196636 TVB196636:TVD196636 UEX196636:UEZ196636 UOT196636:UOV196636 UYP196636:UYR196636 VIL196636:VIN196636 VSH196636:VSJ196636 WCD196636:WCF196636 WLZ196636:WMB196636 WVV196636:WVX196636 K262172:M262172 JJ262172:JL262172 TF262172:TH262172 ADB262172:ADD262172 AMX262172:AMZ262172 AWT262172:AWV262172 BGP262172:BGR262172 BQL262172:BQN262172 CAH262172:CAJ262172 CKD262172:CKF262172 CTZ262172:CUB262172 DDV262172:DDX262172 DNR262172:DNT262172 DXN262172:DXP262172 EHJ262172:EHL262172 ERF262172:ERH262172 FBB262172:FBD262172 FKX262172:FKZ262172 FUT262172:FUV262172 GEP262172:GER262172 GOL262172:GON262172 GYH262172:GYJ262172 HID262172:HIF262172 HRZ262172:HSB262172 IBV262172:IBX262172 ILR262172:ILT262172 IVN262172:IVP262172 JFJ262172:JFL262172 JPF262172:JPH262172 JZB262172:JZD262172 KIX262172:KIZ262172 KST262172:KSV262172 LCP262172:LCR262172 LML262172:LMN262172 LWH262172:LWJ262172 MGD262172:MGF262172 MPZ262172:MQB262172 MZV262172:MZX262172 NJR262172:NJT262172 NTN262172:NTP262172 ODJ262172:ODL262172 ONF262172:ONH262172 OXB262172:OXD262172 PGX262172:PGZ262172 PQT262172:PQV262172 QAP262172:QAR262172 QKL262172:QKN262172 QUH262172:QUJ262172 RED262172:REF262172 RNZ262172:ROB262172 RXV262172:RXX262172 SHR262172:SHT262172 SRN262172:SRP262172 TBJ262172:TBL262172 TLF262172:TLH262172 TVB262172:TVD262172 UEX262172:UEZ262172 UOT262172:UOV262172 UYP262172:UYR262172 VIL262172:VIN262172 VSH262172:VSJ262172 WCD262172:WCF262172 WLZ262172:WMB262172 WVV262172:WVX262172 K327708:M327708 JJ327708:JL327708 TF327708:TH327708 ADB327708:ADD327708 AMX327708:AMZ327708 AWT327708:AWV327708 BGP327708:BGR327708 BQL327708:BQN327708 CAH327708:CAJ327708 CKD327708:CKF327708 CTZ327708:CUB327708 DDV327708:DDX327708 DNR327708:DNT327708 DXN327708:DXP327708 EHJ327708:EHL327708 ERF327708:ERH327708 FBB327708:FBD327708 FKX327708:FKZ327708 FUT327708:FUV327708 GEP327708:GER327708 GOL327708:GON327708 GYH327708:GYJ327708 HID327708:HIF327708 HRZ327708:HSB327708 IBV327708:IBX327708 ILR327708:ILT327708 IVN327708:IVP327708 JFJ327708:JFL327708 JPF327708:JPH327708 JZB327708:JZD327708 KIX327708:KIZ327708 KST327708:KSV327708 LCP327708:LCR327708 LML327708:LMN327708 LWH327708:LWJ327708 MGD327708:MGF327708 MPZ327708:MQB327708 MZV327708:MZX327708 NJR327708:NJT327708 NTN327708:NTP327708 ODJ327708:ODL327708 ONF327708:ONH327708 OXB327708:OXD327708 PGX327708:PGZ327708 PQT327708:PQV327708 QAP327708:QAR327708 QKL327708:QKN327708 QUH327708:QUJ327708 RED327708:REF327708 RNZ327708:ROB327708 RXV327708:RXX327708 SHR327708:SHT327708 SRN327708:SRP327708 TBJ327708:TBL327708 TLF327708:TLH327708 TVB327708:TVD327708 UEX327708:UEZ327708 UOT327708:UOV327708 UYP327708:UYR327708 VIL327708:VIN327708 VSH327708:VSJ327708 WCD327708:WCF327708 WLZ327708:WMB327708 WVV327708:WVX327708 K393244:M393244 JJ393244:JL393244 TF393244:TH393244 ADB393244:ADD393244 AMX393244:AMZ393244 AWT393244:AWV393244 BGP393244:BGR393244 BQL393244:BQN393244 CAH393244:CAJ393244 CKD393244:CKF393244 CTZ393244:CUB393244 DDV393244:DDX393244 DNR393244:DNT393244 DXN393244:DXP393244 EHJ393244:EHL393244 ERF393244:ERH393244 FBB393244:FBD393244 FKX393244:FKZ393244 FUT393244:FUV393244 GEP393244:GER393244 GOL393244:GON393244 GYH393244:GYJ393244 HID393244:HIF393244 HRZ393244:HSB393244 IBV393244:IBX393244 ILR393244:ILT393244 IVN393244:IVP393244 JFJ393244:JFL393244 JPF393244:JPH393244 JZB393244:JZD393244 KIX393244:KIZ393244 KST393244:KSV393244 LCP393244:LCR393244 LML393244:LMN393244 LWH393244:LWJ393244 MGD393244:MGF393244 MPZ393244:MQB393244 MZV393244:MZX393244 NJR393244:NJT393244 NTN393244:NTP393244 ODJ393244:ODL393244 ONF393244:ONH393244 OXB393244:OXD393244 PGX393244:PGZ393244 PQT393244:PQV393244 QAP393244:QAR393244 QKL393244:QKN393244 QUH393244:QUJ393244 RED393244:REF393244 RNZ393244:ROB393244 RXV393244:RXX393244 SHR393244:SHT393244 SRN393244:SRP393244 TBJ393244:TBL393244 TLF393244:TLH393244 TVB393244:TVD393244 UEX393244:UEZ393244 UOT393244:UOV393244 UYP393244:UYR393244 VIL393244:VIN393244 VSH393244:VSJ393244 WCD393244:WCF393244 WLZ393244:WMB393244 WVV393244:WVX393244 K458780:M458780 JJ458780:JL458780 TF458780:TH458780 ADB458780:ADD458780 AMX458780:AMZ458780 AWT458780:AWV458780 BGP458780:BGR458780 BQL458780:BQN458780 CAH458780:CAJ458780 CKD458780:CKF458780 CTZ458780:CUB458780 DDV458780:DDX458780 DNR458780:DNT458780 DXN458780:DXP458780 EHJ458780:EHL458780 ERF458780:ERH458780 FBB458780:FBD458780 FKX458780:FKZ458780 FUT458780:FUV458780 GEP458780:GER458780 GOL458780:GON458780 GYH458780:GYJ458780 HID458780:HIF458780 HRZ458780:HSB458780 IBV458780:IBX458780 ILR458780:ILT458780 IVN458780:IVP458780 JFJ458780:JFL458780 JPF458780:JPH458780 JZB458780:JZD458780 KIX458780:KIZ458780 KST458780:KSV458780 LCP458780:LCR458780 LML458780:LMN458780 LWH458780:LWJ458780 MGD458780:MGF458780 MPZ458780:MQB458780 MZV458780:MZX458780 NJR458780:NJT458780 NTN458780:NTP458780 ODJ458780:ODL458780 ONF458780:ONH458780 OXB458780:OXD458780 PGX458780:PGZ458780 PQT458780:PQV458780 QAP458780:QAR458780 QKL458780:QKN458780 QUH458780:QUJ458780 RED458780:REF458780 RNZ458780:ROB458780 RXV458780:RXX458780 SHR458780:SHT458780 SRN458780:SRP458780 TBJ458780:TBL458780 TLF458780:TLH458780 TVB458780:TVD458780 UEX458780:UEZ458780 UOT458780:UOV458780 UYP458780:UYR458780 VIL458780:VIN458780 VSH458780:VSJ458780 WCD458780:WCF458780 WLZ458780:WMB458780 WVV458780:WVX458780 K524316:M524316 JJ524316:JL524316 TF524316:TH524316 ADB524316:ADD524316 AMX524316:AMZ524316 AWT524316:AWV524316 BGP524316:BGR524316 BQL524316:BQN524316 CAH524316:CAJ524316 CKD524316:CKF524316 CTZ524316:CUB524316 DDV524316:DDX524316 DNR524316:DNT524316 DXN524316:DXP524316 EHJ524316:EHL524316 ERF524316:ERH524316 FBB524316:FBD524316 FKX524316:FKZ524316 FUT524316:FUV524316 GEP524316:GER524316 GOL524316:GON524316 GYH524316:GYJ524316 HID524316:HIF524316 HRZ524316:HSB524316 IBV524316:IBX524316 ILR524316:ILT524316 IVN524316:IVP524316 JFJ524316:JFL524316 JPF524316:JPH524316 JZB524316:JZD524316 KIX524316:KIZ524316 KST524316:KSV524316 LCP524316:LCR524316 LML524316:LMN524316 LWH524316:LWJ524316 MGD524316:MGF524316 MPZ524316:MQB524316 MZV524316:MZX524316 NJR524316:NJT524316 NTN524316:NTP524316 ODJ524316:ODL524316 ONF524316:ONH524316 OXB524316:OXD524316 PGX524316:PGZ524316 PQT524316:PQV524316 QAP524316:QAR524316 QKL524316:QKN524316 QUH524316:QUJ524316 RED524316:REF524316 RNZ524316:ROB524316 RXV524316:RXX524316 SHR524316:SHT524316 SRN524316:SRP524316 TBJ524316:TBL524316 TLF524316:TLH524316 TVB524316:TVD524316 UEX524316:UEZ524316 UOT524316:UOV524316 UYP524316:UYR524316 VIL524316:VIN524316 VSH524316:VSJ524316 WCD524316:WCF524316 WLZ524316:WMB524316 WVV524316:WVX524316 K589852:M589852 JJ589852:JL589852 TF589852:TH589852 ADB589852:ADD589852 AMX589852:AMZ589852 AWT589852:AWV589852 BGP589852:BGR589852 BQL589852:BQN589852 CAH589852:CAJ589852 CKD589852:CKF589852 CTZ589852:CUB589852 DDV589852:DDX589852 DNR589852:DNT589852 DXN589852:DXP589852 EHJ589852:EHL589852 ERF589852:ERH589852 FBB589852:FBD589852 FKX589852:FKZ589852 FUT589852:FUV589852 GEP589852:GER589852 GOL589852:GON589852 GYH589852:GYJ589852 HID589852:HIF589852 HRZ589852:HSB589852 IBV589852:IBX589852 ILR589852:ILT589852 IVN589852:IVP589852 JFJ589852:JFL589852 JPF589852:JPH589852 JZB589852:JZD589852 KIX589852:KIZ589852 KST589852:KSV589852 LCP589852:LCR589852 LML589852:LMN589852 LWH589852:LWJ589852 MGD589852:MGF589852 MPZ589852:MQB589852 MZV589852:MZX589852 NJR589852:NJT589852 NTN589852:NTP589852 ODJ589852:ODL589852 ONF589852:ONH589852 OXB589852:OXD589852 PGX589852:PGZ589852 PQT589852:PQV589852 QAP589852:QAR589852 QKL589852:QKN589852 QUH589852:QUJ589852 RED589852:REF589852 RNZ589852:ROB589852 RXV589852:RXX589852 SHR589852:SHT589852 SRN589852:SRP589852 TBJ589852:TBL589852 TLF589852:TLH589852 TVB589852:TVD589852 UEX589852:UEZ589852 UOT589852:UOV589852 UYP589852:UYR589852 VIL589852:VIN589852 VSH589852:VSJ589852 WCD589852:WCF589852 WLZ589852:WMB589852 WVV589852:WVX589852 K655388:M655388 JJ655388:JL655388 TF655388:TH655388 ADB655388:ADD655388 AMX655388:AMZ655388 AWT655388:AWV655388 BGP655388:BGR655388 BQL655388:BQN655388 CAH655388:CAJ655388 CKD655388:CKF655388 CTZ655388:CUB655388 DDV655388:DDX655388 DNR655388:DNT655388 DXN655388:DXP655388 EHJ655388:EHL655388 ERF655388:ERH655388 FBB655388:FBD655388 FKX655388:FKZ655388 FUT655388:FUV655388 GEP655388:GER655388 GOL655388:GON655388 GYH655388:GYJ655388 HID655388:HIF655388 HRZ655388:HSB655388 IBV655388:IBX655388 ILR655388:ILT655388 IVN655388:IVP655388 JFJ655388:JFL655388 JPF655388:JPH655388 JZB655388:JZD655388 KIX655388:KIZ655388 KST655388:KSV655388 LCP655388:LCR655388 LML655388:LMN655388 LWH655388:LWJ655388 MGD655388:MGF655388 MPZ655388:MQB655388 MZV655388:MZX655388 NJR655388:NJT655388 NTN655388:NTP655388 ODJ655388:ODL655388 ONF655388:ONH655388 OXB655388:OXD655388 PGX655388:PGZ655388 PQT655388:PQV655388 QAP655388:QAR655388 QKL655388:QKN655388 QUH655388:QUJ655388 RED655388:REF655388 RNZ655388:ROB655388 RXV655388:RXX655388 SHR655388:SHT655388 SRN655388:SRP655388 TBJ655388:TBL655388 TLF655388:TLH655388 TVB655388:TVD655388 UEX655388:UEZ655388 UOT655388:UOV655388 UYP655388:UYR655388 VIL655388:VIN655388 VSH655388:VSJ655388 WCD655388:WCF655388 WLZ655388:WMB655388 WVV655388:WVX655388 K720924:M720924 JJ720924:JL720924 TF720924:TH720924 ADB720924:ADD720924 AMX720924:AMZ720924 AWT720924:AWV720924 BGP720924:BGR720924 BQL720924:BQN720924 CAH720924:CAJ720924 CKD720924:CKF720924 CTZ720924:CUB720924 DDV720924:DDX720924 DNR720924:DNT720924 DXN720924:DXP720924 EHJ720924:EHL720924 ERF720924:ERH720924 FBB720924:FBD720924 FKX720924:FKZ720924 FUT720924:FUV720924 GEP720924:GER720924 GOL720924:GON720924 GYH720924:GYJ720924 HID720924:HIF720924 HRZ720924:HSB720924 IBV720924:IBX720924 ILR720924:ILT720924 IVN720924:IVP720924 JFJ720924:JFL720924 JPF720924:JPH720924 JZB720924:JZD720924 KIX720924:KIZ720924 KST720924:KSV720924 LCP720924:LCR720924 LML720924:LMN720924 LWH720924:LWJ720924 MGD720924:MGF720924 MPZ720924:MQB720924 MZV720924:MZX720924 NJR720924:NJT720924 NTN720924:NTP720924 ODJ720924:ODL720924 ONF720924:ONH720924 OXB720924:OXD720924 PGX720924:PGZ720924 PQT720924:PQV720924 QAP720924:QAR720924 QKL720924:QKN720924 QUH720924:QUJ720924 RED720924:REF720924 RNZ720924:ROB720924 RXV720924:RXX720924 SHR720924:SHT720924 SRN720924:SRP720924 TBJ720924:TBL720924 TLF720924:TLH720924 TVB720924:TVD720924 UEX720924:UEZ720924 UOT720924:UOV720924 UYP720924:UYR720924 VIL720924:VIN720924 VSH720924:VSJ720924 WCD720924:WCF720924 WLZ720924:WMB720924 WVV720924:WVX720924 K786460:M786460 JJ786460:JL786460 TF786460:TH786460 ADB786460:ADD786460 AMX786460:AMZ786460 AWT786460:AWV786460 BGP786460:BGR786460 BQL786460:BQN786460 CAH786460:CAJ786460 CKD786460:CKF786460 CTZ786460:CUB786460 DDV786460:DDX786460 DNR786460:DNT786460 DXN786460:DXP786460 EHJ786460:EHL786460 ERF786460:ERH786460 FBB786460:FBD786460 FKX786460:FKZ786460 FUT786460:FUV786460 GEP786460:GER786460 GOL786460:GON786460 GYH786460:GYJ786460 HID786460:HIF786460 HRZ786460:HSB786460 IBV786460:IBX786460 ILR786460:ILT786460 IVN786460:IVP786460 JFJ786460:JFL786460 JPF786460:JPH786460 JZB786460:JZD786460 KIX786460:KIZ786460 KST786460:KSV786460 LCP786460:LCR786460 LML786460:LMN786460 LWH786460:LWJ786460 MGD786460:MGF786460 MPZ786460:MQB786460 MZV786460:MZX786460 NJR786460:NJT786460 NTN786460:NTP786460 ODJ786460:ODL786460 ONF786460:ONH786460 OXB786460:OXD786460 PGX786460:PGZ786460 PQT786460:PQV786460 QAP786460:QAR786460 QKL786460:QKN786460 QUH786460:QUJ786460 RED786460:REF786460 RNZ786460:ROB786460 RXV786460:RXX786460 SHR786460:SHT786460 SRN786460:SRP786460 TBJ786460:TBL786460 TLF786460:TLH786460 TVB786460:TVD786460 UEX786460:UEZ786460 UOT786460:UOV786460 UYP786460:UYR786460 VIL786460:VIN786460 VSH786460:VSJ786460 WCD786460:WCF786460 WLZ786460:WMB786460 WVV786460:WVX786460 K851996:M851996 JJ851996:JL851996 TF851996:TH851996 ADB851996:ADD851996 AMX851996:AMZ851996 AWT851996:AWV851996 BGP851996:BGR851996 BQL851996:BQN851996 CAH851996:CAJ851996 CKD851996:CKF851996 CTZ851996:CUB851996 DDV851996:DDX851996 DNR851996:DNT851996 DXN851996:DXP851996 EHJ851996:EHL851996 ERF851996:ERH851996 FBB851996:FBD851996 FKX851996:FKZ851996 FUT851996:FUV851996 GEP851996:GER851996 GOL851996:GON851996 GYH851996:GYJ851996 HID851996:HIF851996 HRZ851996:HSB851996 IBV851996:IBX851996 ILR851996:ILT851996 IVN851996:IVP851996 JFJ851996:JFL851996 JPF851996:JPH851996 JZB851996:JZD851996 KIX851996:KIZ851996 KST851996:KSV851996 LCP851996:LCR851996 LML851996:LMN851996 LWH851996:LWJ851996 MGD851996:MGF851996 MPZ851996:MQB851996 MZV851996:MZX851996 NJR851996:NJT851996 NTN851996:NTP851996 ODJ851996:ODL851996 ONF851996:ONH851996 OXB851996:OXD851996 PGX851996:PGZ851996 PQT851996:PQV851996 QAP851996:QAR851996 QKL851996:QKN851996 QUH851996:QUJ851996 RED851996:REF851996 RNZ851996:ROB851996 RXV851996:RXX851996 SHR851996:SHT851996 SRN851996:SRP851996 TBJ851996:TBL851996 TLF851996:TLH851996 TVB851996:TVD851996 UEX851996:UEZ851996 UOT851996:UOV851996 UYP851996:UYR851996 VIL851996:VIN851996 VSH851996:VSJ851996 WCD851996:WCF851996 WLZ851996:WMB851996 WVV851996:WVX851996 K917532:M917532 JJ917532:JL917532 TF917532:TH917532 ADB917532:ADD917532 AMX917532:AMZ917532 AWT917532:AWV917532 BGP917532:BGR917532 BQL917532:BQN917532 CAH917532:CAJ917532 CKD917532:CKF917532 CTZ917532:CUB917532 DDV917532:DDX917532 DNR917532:DNT917532 DXN917532:DXP917532 EHJ917532:EHL917532 ERF917532:ERH917532 FBB917532:FBD917532 FKX917532:FKZ917532 FUT917532:FUV917532 GEP917532:GER917532 GOL917532:GON917532 GYH917532:GYJ917532 HID917532:HIF917532 HRZ917532:HSB917532 IBV917532:IBX917532 ILR917532:ILT917532 IVN917532:IVP917532 JFJ917532:JFL917532 JPF917532:JPH917532 JZB917532:JZD917532 KIX917532:KIZ917532 KST917532:KSV917532 LCP917532:LCR917532 LML917532:LMN917532 LWH917532:LWJ917532 MGD917532:MGF917532 MPZ917532:MQB917532 MZV917532:MZX917532 NJR917532:NJT917532 NTN917532:NTP917532 ODJ917532:ODL917532 ONF917532:ONH917532 OXB917532:OXD917532 PGX917532:PGZ917532 PQT917532:PQV917532 QAP917532:QAR917532 QKL917532:QKN917532 QUH917532:QUJ917532 RED917532:REF917532 RNZ917532:ROB917532 RXV917532:RXX917532 SHR917532:SHT917532 SRN917532:SRP917532 TBJ917532:TBL917532 TLF917532:TLH917532 TVB917532:TVD917532 UEX917532:UEZ917532 UOT917532:UOV917532 UYP917532:UYR917532 VIL917532:VIN917532 VSH917532:VSJ917532 WCD917532:WCF917532 WLZ917532:WMB917532 WVV917532:WVX917532 K983068:M983068 JJ983068:JL983068 TF983068:TH983068 ADB983068:ADD983068 AMX983068:AMZ983068 AWT983068:AWV983068 BGP983068:BGR983068 BQL983068:BQN983068 CAH983068:CAJ983068 CKD983068:CKF983068 CTZ983068:CUB983068 DDV983068:DDX983068 DNR983068:DNT983068 DXN983068:DXP983068 EHJ983068:EHL983068 ERF983068:ERH983068 FBB983068:FBD983068 FKX983068:FKZ983068 FUT983068:FUV983068 GEP983068:GER983068 GOL983068:GON983068 GYH983068:GYJ983068 HID983068:HIF983068 HRZ983068:HSB983068 IBV983068:IBX983068 ILR983068:ILT983068 IVN983068:IVP983068 JFJ983068:JFL983068 JPF983068:JPH983068 JZB983068:JZD983068 KIX983068:KIZ983068 KST983068:KSV983068 LCP983068:LCR983068 LML983068:LMN983068 LWH983068:LWJ983068 MGD983068:MGF983068 MPZ983068:MQB983068 MZV983068:MZX983068 NJR983068:NJT983068 NTN983068:NTP983068 ODJ983068:ODL983068 ONF983068:ONH983068 OXB983068:OXD983068 PGX983068:PGZ983068 PQT983068:PQV983068 QAP983068:QAR983068 QKL983068:QKN983068 QUH983068:QUJ983068 RED983068:REF983068 RNZ983068:ROB983068 RXV983068:RXX983068 SHR983068:SHT983068 SRN983068:SRP983068 TBJ983068:TBL983068 TLF983068:TLH983068 TVB983068:TVD983068 UEX983068:UEZ983068 UOT983068:UOV983068 UYP983068:UYR983068 VIL983068:VIN983068 VSH983068:VSJ983068 WCD983068:WCF983068 WLZ983068:WMB983068 WVV983068:WVX983068 F25:I25 JE25:JH25 TA25:TD25 ACW25:ACZ25 AMS25:AMV25 AWO25:AWR25 BGK25:BGN25 BQG25:BQJ25 CAC25:CAF25 CJY25:CKB25 CTU25:CTX25 DDQ25:DDT25 DNM25:DNP25 DXI25:DXL25 EHE25:EHH25 ERA25:ERD25 FAW25:FAZ25 FKS25:FKV25 FUO25:FUR25 GEK25:GEN25 GOG25:GOJ25 GYC25:GYF25 HHY25:HIB25 HRU25:HRX25 IBQ25:IBT25 ILM25:ILP25 IVI25:IVL25 JFE25:JFH25 JPA25:JPD25 JYW25:JYZ25 KIS25:KIV25 KSO25:KSR25 LCK25:LCN25 LMG25:LMJ25 LWC25:LWF25 MFY25:MGB25 MPU25:MPX25 MZQ25:MZT25 NJM25:NJP25 NTI25:NTL25 ODE25:ODH25 ONA25:OND25 OWW25:OWZ25 PGS25:PGV25 PQO25:PQR25 QAK25:QAN25 QKG25:QKJ25 QUC25:QUF25 RDY25:REB25 RNU25:RNX25 RXQ25:RXT25 SHM25:SHP25 SRI25:SRL25 TBE25:TBH25 TLA25:TLD25 TUW25:TUZ25 UES25:UEV25 UOO25:UOR25 UYK25:UYN25 VIG25:VIJ25 VSC25:VSF25 WBY25:WCB25 WLU25:WLX25 WVQ25:WVT25 F65562:I65562 JE65562:JH65562 TA65562:TD65562 ACW65562:ACZ65562 AMS65562:AMV65562 AWO65562:AWR65562 BGK65562:BGN65562 BQG65562:BQJ65562 CAC65562:CAF65562 CJY65562:CKB65562 CTU65562:CTX65562 DDQ65562:DDT65562 DNM65562:DNP65562 DXI65562:DXL65562 EHE65562:EHH65562 ERA65562:ERD65562 FAW65562:FAZ65562 FKS65562:FKV65562 FUO65562:FUR65562 GEK65562:GEN65562 GOG65562:GOJ65562 GYC65562:GYF65562 HHY65562:HIB65562 HRU65562:HRX65562 IBQ65562:IBT65562 ILM65562:ILP65562 IVI65562:IVL65562 JFE65562:JFH65562 JPA65562:JPD65562 JYW65562:JYZ65562 KIS65562:KIV65562 KSO65562:KSR65562 LCK65562:LCN65562 LMG65562:LMJ65562 LWC65562:LWF65562 MFY65562:MGB65562 MPU65562:MPX65562 MZQ65562:MZT65562 NJM65562:NJP65562 NTI65562:NTL65562 ODE65562:ODH65562 ONA65562:OND65562 OWW65562:OWZ65562 PGS65562:PGV65562 PQO65562:PQR65562 QAK65562:QAN65562 QKG65562:QKJ65562 QUC65562:QUF65562 RDY65562:REB65562 RNU65562:RNX65562 RXQ65562:RXT65562 SHM65562:SHP65562 SRI65562:SRL65562 TBE65562:TBH65562 TLA65562:TLD65562 TUW65562:TUZ65562 UES65562:UEV65562 UOO65562:UOR65562 UYK65562:UYN65562 VIG65562:VIJ65562 VSC65562:VSF65562 WBY65562:WCB65562 WLU65562:WLX65562 WVQ65562:WVT65562 F131098:I131098 JE131098:JH131098 TA131098:TD131098 ACW131098:ACZ131098 AMS131098:AMV131098 AWO131098:AWR131098 BGK131098:BGN131098 BQG131098:BQJ131098 CAC131098:CAF131098 CJY131098:CKB131098 CTU131098:CTX131098 DDQ131098:DDT131098 DNM131098:DNP131098 DXI131098:DXL131098 EHE131098:EHH131098 ERA131098:ERD131098 FAW131098:FAZ131098 FKS131098:FKV131098 FUO131098:FUR131098 GEK131098:GEN131098 GOG131098:GOJ131098 GYC131098:GYF131098 HHY131098:HIB131098 HRU131098:HRX131098 IBQ131098:IBT131098 ILM131098:ILP131098 IVI131098:IVL131098 JFE131098:JFH131098 JPA131098:JPD131098 JYW131098:JYZ131098 KIS131098:KIV131098 KSO131098:KSR131098 LCK131098:LCN131098 LMG131098:LMJ131098 LWC131098:LWF131098 MFY131098:MGB131098 MPU131098:MPX131098 MZQ131098:MZT131098 NJM131098:NJP131098 NTI131098:NTL131098 ODE131098:ODH131098 ONA131098:OND131098 OWW131098:OWZ131098 PGS131098:PGV131098 PQO131098:PQR131098 QAK131098:QAN131098 QKG131098:QKJ131098 QUC131098:QUF131098 RDY131098:REB131098 RNU131098:RNX131098 RXQ131098:RXT131098 SHM131098:SHP131098 SRI131098:SRL131098 TBE131098:TBH131098 TLA131098:TLD131098 TUW131098:TUZ131098 UES131098:UEV131098 UOO131098:UOR131098 UYK131098:UYN131098 VIG131098:VIJ131098 VSC131098:VSF131098 WBY131098:WCB131098 WLU131098:WLX131098 WVQ131098:WVT131098 F196634:I196634 JE196634:JH196634 TA196634:TD196634 ACW196634:ACZ196634 AMS196634:AMV196634 AWO196634:AWR196634 BGK196634:BGN196634 BQG196634:BQJ196634 CAC196634:CAF196634 CJY196634:CKB196634 CTU196634:CTX196634 DDQ196634:DDT196634 DNM196634:DNP196634 DXI196634:DXL196634 EHE196634:EHH196634 ERA196634:ERD196634 FAW196634:FAZ196634 FKS196634:FKV196634 FUO196634:FUR196634 GEK196634:GEN196634 GOG196634:GOJ196634 GYC196634:GYF196634 HHY196634:HIB196634 HRU196634:HRX196634 IBQ196634:IBT196634 ILM196634:ILP196634 IVI196634:IVL196634 JFE196634:JFH196634 JPA196634:JPD196634 JYW196634:JYZ196634 KIS196634:KIV196634 KSO196634:KSR196634 LCK196634:LCN196634 LMG196634:LMJ196634 LWC196634:LWF196634 MFY196634:MGB196634 MPU196634:MPX196634 MZQ196634:MZT196634 NJM196634:NJP196634 NTI196634:NTL196634 ODE196634:ODH196634 ONA196634:OND196634 OWW196634:OWZ196634 PGS196634:PGV196634 PQO196634:PQR196634 QAK196634:QAN196634 QKG196634:QKJ196634 QUC196634:QUF196634 RDY196634:REB196634 RNU196634:RNX196634 RXQ196634:RXT196634 SHM196634:SHP196634 SRI196634:SRL196634 TBE196634:TBH196634 TLA196634:TLD196634 TUW196634:TUZ196634 UES196634:UEV196634 UOO196634:UOR196634 UYK196634:UYN196634 VIG196634:VIJ196634 VSC196634:VSF196634 WBY196634:WCB196634 WLU196634:WLX196634 WVQ196634:WVT196634 F262170:I262170 JE262170:JH262170 TA262170:TD262170 ACW262170:ACZ262170 AMS262170:AMV262170 AWO262170:AWR262170 BGK262170:BGN262170 BQG262170:BQJ262170 CAC262170:CAF262170 CJY262170:CKB262170 CTU262170:CTX262170 DDQ262170:DDT262170 DNM262170:DNP262170 DXI262170:DXL262170 EHE262170:EHH262170 ERA262170:ERD262170 FAW262170:FAZ262170 FKS262170:FKV262170 FUO262170:FUR262170 GEK262170:GEN262170 GOG262170:GOJ262170 GYC262170:GYF262170 HHY262170:HIB262170 HRU262170:HRX262170 IBQ262170:IBT262170 ILM262170:ILP262170 IVI262170:IVL262170 JFE262170:JFH262170 JPA262170:JPD262170 JYW262170:JYZ262170 KIS262170:KIV262170 KSO262170:KSR262170 LCK262170:LCN262170 LMG262170:LMJ262170 LWC262170:LWF262170 MFY262170:MGB262170 MPU262170:MPX262170 MZQ262170:MZT262170 NJM262170:NJP262170 NTI262170:NTL262170 ODE262170:ODH262170 ONA262170:OND262170 OWW262170:OWZ262170 PGS262170:PGV262170 PQO262170:PQR262170 QAK262170:QAN262170 QKG262170:QKJ262170 QUC262170:QUF262170 RDY262170:REB262170 RNU262170:RNX262170 RXQ262170:RXT262170 SHM262170:SHP262170 SRI262170:SRL262170 TBE262170:TBH262170 TLA262170:TLD262170 TUW262170:TUZ262170 UES262170:UEV262170 UOO262170:UOR262170 UYK262170:UYN262170 VIG262170:VIJ262170 VSC262170:VSF262170 WBY262170:WCB262170 WLU262170:WLX262170 WVQ262170:WVT262170 F327706:I327706 JE327706:JH327706 TA327706:TD327706 ACW327706:ACZ327706 AMS327706:AMV327706 AWO327706:AWR327706 BGK327706:BGN327706 BQG327706:BQJ327706 CAC327706:CAF327706 CJY327706:CKB327706 CTU327706:CTX327706 DDQ327706:DDT327706 DNM327706:DNP327706 DXI327706:DXL327706 EHE327706:EHH327706 ERA327706:ERD327706 FAW327706:FAZ327706 FKS327706:FKV327706 FUO327706:FUR327706 GEK327706:GEN327706 GOG327706:GOJ327706 GYC327706:GYF327706 HHY327706:HIB327706 HRU327706:HRX327706 IBQ327706:IBT327706 ILM327706:ILP327706 IVI327706:IVL327706 JFE327706:JFH327706 JPA327706:JPD327706 JYW327706:JYZ327706 KIS327706:KIV327706 KSO327706:KSR327706 LCK327706:LCN327706 LMG327706:LMJ327706 LWC327706:LWF327706 MFY327706:MGB327706 MPU327706:MPX327706 MZQ327706:MZT327706 NJM327706:NJP327706 NTI327706:NTL327706 ODE327706:ODH327706 ONA327706:OND327706 OWW327706:OWZ327706 PGS327706:PGV327706 PQO327706:PQR327706 QAK327706:QAN327706 QKG327706:QKJ327706 QUC327706:QUF327706 RDY327706:REB327706 RNU327706:RNX327706 RXQ327706:RXT327706 SHM327706:SHP327706 SRI327706:SRL327706 TBE327706:TBH327706 TLA327706:TLD327706 TUW327706:TUZ327706 UES327706:UEV327706 UOO327706:UOR327706 UYK327706:UYN327706 VIG327706:VIJ327706 VSC327706:VSF327706 WBY327706:WCB327706 WLU327706:WLX327706 WVQ327706:WVT327706 F393242:I393242 JE393242:JH393242 TA393242:TD393242 ACW393242:ACZ393242 AMS393242:AMV393242 AWO393242:AWR393242 BGK393242:BGN393242 BQG393242:BQJ393242 CAC393242:CAF393242 CJY393242:CKB393242 CTU393242:CTX393242 DDQ393242:DDT393242 DNM393242:DNP393242 DXI393242:DXL393242 EHE393242:EHH393242 ERA393242:ERD393242 FAW393242:FAZ393242 FKS393242:FKV393242 FUO393242:FUR393242 GEK393242:GEN393242 GOG393242:GOJ393242 GYC393242:GYF393242 HHY393242:HIB393242 HRU393242:HRX393242 IBQ393242:IBT393242 ILM393242:ILP393242 IVI393242:IVL393242 JFE393242:JFH393242 JPA393242:JPD393242 JYW393242:JYZ393242 KIS393242:KIV393242 KSO393242:KSR393242 LCK393242:LCN393242 LMG393242:LMJ393242 LWC393242:LWF393242 MFY393242:MGB393242 MPU393242:MPX393242 MZQ393242:MZT393242 NJM393242:NJP393242 NTI393242:NTL393242 ODE393242:ODH393242 ONA393242:OND393242 OWW393242:OWZ393242 PGS393242:PGV393242 PQO393242:PQR393242 QAK393242:QAN393242 QKG393242:QKJ393242 QUC393242:QUF393242 RDY393242:REB393242 RNU393242:RNX393242 RXQ393242:RXT393242 SHM393242:SHP393242 SRI393242:SRL393242 TBE393242:TBH393242 TLA393242:TLD393242 TUW393242:TUZ393242 UES393242:UEV393242 UOO393242:UOR393242 UYK393242:UYN393242 VIG393242:VIJ393242 VSC393242:VSF393242 WBY393242:WCB393242 WLU393242:WLX393242 WVQ393242:WVT393242 F458778:I458778 JE458778:JH458778 TA458778:TD458778 ACW458778:ACZ458778 AMS458778:AMV458778 AWO458778:AWR458778 BGK458778:BGN458778 BQG458778:BQJ458778 CAC458778:CAF458778 CJY458778:CKB458778 CTU458778:CTX458778 DDQ458778:DDT458778 DNM458778:DNP458778 DXI458778:DXL458778 EHE458778:EHH458778 ERA458778:ERD458778 FAW458778:FAZ458778 FKS458778:FKV458778 FUO458778:FUR458778 GEK458778:GEN458778 GOG458778:GOJ458778 GYC458778:GYF458778 HHY458778:HIB458778 HRU458778:HRX458778 IBQ458778:IBT458778 ILM458778:ILP458778 IVI458778:IVL458778 JFE458778:JFH458778 JPA458778:JPD458778 JYW458778:JYZ458778 KIS458778:KIV458778 KSO458778:KSR458778 LCK458778:LCN458778 LMG458778:LMJ458778 LWC458778:LWF458778 MFY458778:MGB458778 MPU458778:MPX458778 MZQ458778:MZT458778 NJM458778:NJP458778 NTI458778:NTL458778 ODE458778:ODH458778 ONA458778:OND458778 OWW458778:OWZ458778 PGS458778:PGV458778 PQO458778:PQR458778 QAK458778:QAN458778 QKG458778:QKJ458778 QUC458778:QUF458778 RDY458778:REB458778 RNU458778:RNX458778 RXQ458778:RXT458778 SHM458778:SHP458778 SRI458778:SRL458778 TBE458778:TBH458778 TLA458778:TLD458778 TUW458778:TUZ458778 UES458778:UEV458778 UOO458778:UOR458778 UYK458778:UYN458778 VIG458778:VIJ458778 VSC458778:VSF458778 WBY458778:WCB458778 WLU458778:WLX458778 WVQ458778:WVT458778 F524314:I524314 JE524314:JH524314 TA524314:TD524314 ACW524314:ACZ524314 AMS524314:AMV524314 AWO524314:AWR524314 BGK524314:BGN524314 BQG524314:BQJ524314 CAC524314:CAF524314 CJY524314:CKB524314 CTU524314:CTX524314 DDQ524314:DDT524314 DNM524314:DNP524314 DXI524314:DXL524314 EHE524314:EHH524314 ERA524314:ERD524314 FAW524314:FAZ524314 FKS524314:FKV524314 FUO524314:FUR524314 GEK524314:GEN524314 GOG524314:GOJ524314 GYC524314:GYF524314 HHY524314:HIB524314 HRU524314:HRX524314 IBQ524314:IBT524314 ILM524314:ILP524314 IVI524314:IVL524314 JFE524314:JFH524314 JPA524314:JPD524314 JYW524314:JYZ524314 KIS524314:KIV524314 KSO524314:KSR524314 LCK524314:LCN524314 LMG524314:LMJ524314 LWC524314:LWF524314 MFY524314:MGB524314 MPU524314:MPX524314 MZQ524314:MZT524314 NJM524314:NJP524314 NTI524314:NTL524314 ODE524314:ODH524314 ONA524314:OND524314 OWW524314:OWZ524314 PGS524314:PGV524314 PQO524314:PQR524314 QAK524314:QAN524314 QKG524314:QKJ524314 QUC524314:QUF524314 RDY524314:REB524314 RNU524314:RNX524314 RXQ524314:RXT524314 SHM524314:SHP524314 SRI524314:SRL524314 TBE524314:TBH524314 TLA524314:TLD524314 TUW524314:TUZ524314 UES524314:UEV524314 UOO524314:UOR524314 UYK524314:UYN524314 VIG524314:VIJ524314 VSC524314:VSF524314 WBY524314:WCB524314 WLU524314:WLX524314 WVQ524314:WVT524314 F589850:I589850 JE589850:JH589850 TA589850:TD589850 ACW589850:ACZ589850 AMS589850:AMV589850 AWO589850:AWR589850 BGK589850:BGN589850 BQG589850:BQJ589850 CAC589850:CAF589850 CJY589850:CKB589850 CTU589850:CTX589850 DDQ589850:DDT589850 DNM589850:DNP589850 DXI589850:DXL589850 EHE589850:EHH589850 ERA589850:ERD589850 FAW589850:FAZ589850 FKS589850:FKV589850 FUO589850:FUR589850 GEK589850:GEN589850 GOG589850:GOJ589850 GYC589850:GYF589850 HHY589850:HIB589850 HRU589850:HRX589850 IBQ589850:IBT589850 ILM589850:ILP589850 IVI589850:IVL589850 JFE589850:JFH589850 JPA589850:JPD589850 JYW589850:JYZ589850 KIS589850:KIV589850 KSO589850:KSR589850 LCK589850:LCN589850 LMG589850:LMJ589850 LWC589850:LWF589850 MFY589850:MGB589850 MPU589850:MPX589850 MZQ589850:MZT589850 NJM589850:NJP589850 NTI589850:NTL589850 ODE589850:ODH589850 ONA589850:OND589850 OWW589850:OWZ589850 PGS589850:PGV589850 PQO589850:PQR589850 QAK589850:QAN589850 QKG589850:QKJ589850 QUC589850:QUF589850 RDY589850:REB589850 RNU589850:RNX589850 RXQ589850:RXT589850 SHM589850:SHP589850 SRI589850:SRL589850 TBE589850:TBH589850 TLA589850:TLD589850 TUW589850:TUZ589850 UES589850:UEV589850 UOO589850:UOR589850 UYK589850:UYN589850 VIG589850:VIJ589850 VSC589850:VSF589850 WBY589850:WCB589850 WLU589850:WLX589850 WVQ589850:WVT589850 F655386:I655386 JE655386:JH655386 TA655386:TD655386 ACW655386:ACZ655386 AMS655386:AMV655386 AWO655386:AWR655386 BGK655386:BGN655386 BQG655386:BQJ655386 CAC655386:CAF655386 CJY655386:CKB655386 CTU655386:CTX655386 DDQ655386:DDT655386 DNM655386:DNP655386 DXI655386:DXL655386 EHE655386:EHH655386 ERA655386:ERD655386 FAW655386:FAZ655386 FKS655386:FKV655386 FUO655386:FUR655386 GEK655386:GEN655386 GOG655386:GOJ655386 GYC655386:GYF655386 HHY655386:HIB655386 HRU655386:HRX655386 IBQ655386:IBT655386 ILM655386:ILP655386 IVI655386:IVL655386 JFE655386:JFH655386 JPA655386:JPD655386 JYW655386:JYZ655386 KIS655386:KIV655386 KSO655386:KSR655386 LCK655386:LCN655386 LMG655386:LMJ655386 LWC655386:LWF655386 MFY655386:MGB655386 MPU655386:MPX655386 MZQ655386:MZT655386 NJM655386:NJP655386 NTI655386:NTL655386 ODE655386:ODH655386 ONA655386:OND655386 OWW655386:OWZ655386 PGS655386:PGV655386 PQO655386:PQR655386 QAK655386:QAN655386 QKG655386:QKJ655386 QUC655386:QUF655386 RDY655386:REB655386 RNU655386:RNX655386 RXQ655386:RXT655386 SHM655386:SHP655386 SRI655386:SRL655386 TBE655386:TBH655386 TLA655386:TLD655386 TUW655386:TUZ655386 UES655386:UEV655386 UOO655386:UOR655386 UYK655386:UYN655386 VIG655386:VIJ655386 VSC655386:VSF655386 WBY655386:WCB655386 WLU655386:WLX655386 WVQ655386:WVT655386 F720922:I720922 JE720922:JH720922 TA720922:TD720922 ACW720922:ACZ720922 AMS720922:AMV720922 AWO720922:AWR720922 BGK720922:BGN720922 BQG720922:BQJ720922 CAC720922:CAF720922 CJY720922:CKB720922 CTU720922:CTX720922 DDQ720922:DDT720922 DNM720922:DNP720922 DXI720922:DXL720922 EHE720922:EHH720922 ERA720922:ERD720922 FAW720922:FAZ720922 FKS720922:FKV720922 FUO720922:FUR720922 GEK720922:GEN720922 GOG720922:GOJ720922 GYC720922:GYF720922 HHY720922:HIB720922 HRU720922:HRX720922 IBQ720922:IBT720922 ILM720922:ILP720922 IVI720922:IVL720922 JFE720922:JFH720922 JPA720922:JPD720922 JYW720922:JYZ720922 KIS720922:KIV720922 KSO720922:KSR720922 LCK720922:LCN720922 LMG720922:LMJ720922 LWC720922:LWF720922 MFY720922:MGB720922 MPU720922:MPX720922 MZQ720922:MZT720922 NJM720922:NJP720922 NTI720922:NTL720922 ODE720922:ODH720922 ONA720922:OND720922 OWW720922:OWZ720922 PGS720922:PGV720922 PQO720922:PQR720922 QAK720922:QAN720922 QKG720922:QKJ720922 QUC720922:QUF720922 RDY720922:REB720922 RNU720922:RNX720922 RXQ720922:RXT720922 SHM720922:SHP720922 SRI720922:SRL720922 TBE720922:TBH720922 TLA720922:TLD720922 TUW720922:TUZ720922 UES720922:UEV720922 UOO720922:UOR720922 UYK720922:UYN720922 VIG720922:VIJ720922 VSC720922:VSF720922 WBY720922:WCB720922 WLU720922:WLX720922 WVQ720922:WVT720922 F786458:I786458 JE786458:JH786458 TA786458:TD786458 ACW786458:ACZ786458 AMS786458:AMV786458 AWO786458:AWR786458 BGK786458:BGN786458 BQG786458:BQJ786458 CAC786458:CAF786458 CJY786458:CKB786458 CTU786458:CTX786458 DDQ786458:DDT786458 DNM786458:DNP786458 DXI786458:DXL786458 EHE786458:EHH786458 ERA786458:ERD786458 FAW786458:FAZ786458 FKS786458:FKV786458 FUO786458:FUR786458 GEK786458:GEN786458 GOG786458:GOJ786458 GYC786458:GYF786458 HHY786458:HIB786458 HRU786458:HRX786458 IBQ786458:IBT786458 ILM786458:ILP786458 IVI786458:IVL786458 JFE786458:JFH786458 JPA786458:JPD786458 JYW786458:JYZ786458 KIS786458:KIV786458 KSO786458:KSR786458 LCK786458:LCN786458 LMG786458:LMJ786458 LWC786458:LWF786458 MFY786458:MGB786458 MPU786458:MPX786458 MZQ786458:MZT786458 NJM786458:NJP786458 NTI786458:NTL786458 ODE786458:ODH786458 ONA786458:OND786458 OWW786458:OWZ786458 PGS786458:PGV786458 PQO786458:PQR786458 QAK786458:QAN786458 QKG786458:QKJ786458 QUC786458:QUF786458 RDY786458:REB786458 RNU786458:RNX786458 RXQ786458:RXT786458 SHM786458:SHP786458 SRI786458:SRL786458 TBE786458:TBH786458 TLA786458:TLD786458 TUW786458:TUZ786458 UES786458:UEV786458 UOO786458:UOR786458 UYK786458:UYN786458 VIG786458:VIJ786458 VSC786458:VSF786458 WBY786458:WCB786458 WLU786458:WLX786458 WVQ786458:WVT786458 F851994:I851994 JE851994:JH851994 TA851994:TD851994 ACW851994:ACZ851994 AMS851994:AMV851994 AWO851994:AWR851994 BGK851994:BGN851994 BQG851994:BQJ851994 CAC851994:CAF851994 CJY851994:CKB851994 CTU851994:CTX851994 DDQ851994:DDT851994 DNM851994:DNP851994 DXI851994:DXL851994 EHE851994:EHH851994 ERA851994:ERD851994 FAW851994:FAZ851994 FKS851994:FKV851994 FUO851994:FUR851994 GEK851994:GEN851994 GOG851994:GOJ851994 GYC851994:GYF851994 HHY851994:HIB851994 HRU851994:HRX851994 IBQ851994:IBT851994 ILM851994:ILP851994 IVI851994:IVL851994 JFE851994:JFH851994 JPA851994:JPD851994 JYW851994:JYZ851994 KIS851994:KIV851994 KSO851994:KSR851994 LCK851994:LCN851994 LMG851994:LMJ851994 LWC851994:LWF851994 MFY851994:MGB851994 MPU851994:MPX851994 MZQ851994:MZT851994 NJM851994:NJP851994 NTI851994:NTL851994 ODE851994:ODH851994 ONA851994:OND851994 OWW851994:OWZ851994 PGS851994:PGV851994 PQO851994:PQR851994 QAK851994:QAN851994 QKG851994:QKJ851994 QUC851994:QUF851994 RDY851994:REB851994 RNU851994:RNX851994 RXQ851994:RXT851994 SHM851994:SHP851994 SRI851994:SRL851994 TBE851994:TBH851994 TLA851994:TLD851994 TUW851994:TUZ851994 UES851994:UEV851994 UOO851994:UOR851994 UYK851994:UYN851994 VIG851994:VIJ851994 VSC851994:VSF851994 WBY851994:WCB851994 WLU851994:WLX851994 WVQ851994:WVT851994 F917530:I917530 JE917530:JH917530 TA917530:TD917530 ACW917530:ACZ917530 AMS917530:AMV917530 AWO917530:AWR917530 BGK917530:BGN917530 BQG917530:BQJ917530 CAC917530:CAF917530 CJY917530:CKB917530 CTU917530:CTX917530 DDQ917530:DDT917530 DNM917530:DNP917530 DXI917530:DXL917530 EHE917530:EHH917530 ERA917530:ERD917530 FAW917530:FAZ917530 FKS917530:FKV917530 FUO917530:FUR917530 GEK917530:GEN917530 GOG917530:GOJ917530 GYC917530:GYF917530 HHY917530:HIB917530 HRU917530:HRX917530 IBQ917530:IBT917530 ILM917530:ILP917530 IVI917530:IVL917530 JFE917530:JFH917530 JPA917530:JPD917530 JYW917530:JYZ917530 KIS917530:KIV917530 KSO917530:KSR917530 LCK917530:LCN917530 LMG917530:LMJ917530 LWC917530:LWF917530 MFY917530:MGB917530 MPU917530:MPX917530 MZQ917530:MZT917530 NJM917530:NJP917530 NTI917530:NTL917530 ODE917530:ODH917530 ONA917530:OND917530 OWW917530:OWZ917530 PGS917530:PGV917530 PQO917530:PQR917530 QAK917530:QAN917530 QKG917530:QKJ917530 QUC917530:QUF917530 RDY917530:REB917530 RNU917530:RNX917530 RXQ917530:RXT917530 SHM917530:SHP917530 SRI917530:SRL917530 TBE917530:TBH917530 TLA917530:TLD917530 TUW917530:TUZ917530 UES917530:UEV917530 UOO917530:UOR917530 UYK917530:UYN917530 VIG917530:VIJ917530 VSC917530:VSF917530 WBY917530:WCB917530 WLU917530:WLX917530 WVQ917530:WVT917530 F983066:I983066 JE983066:JH983066 TA983066:TD983066 ACW983066:ACZ983066 AMS983066:AMV983066 AWO983066:AWR983066 BGK983066:BGN983066 BQG983066:BQJ983066 CAC983066:CAF983066 CJY983066:CKB983066 CTU983066:CTX983066 DDQ983066:DDT983066 DNM983066:DNP983066 DXI983066:DXL983066 EHE983066:EHH983066 ERA983066:ERD983066 FAW983066:FAZ983066 FKS983066:FKV983066 FUO983066:FUR983066 GEK983066:GEN983066 GOG983066:GOJ983066 GYC983066:GYF983066 HHY983066:HIB983066 HRU983066:HRX983066 IBQ983066:IBT983066 ILM983066:ILP983066 IVI983066:IVL983066 JFE983066:JFH983066 JPA983066:JPD983066 JYW983066:JYZ983066 KIS983066:KIV983066 KSO983066:KSR983066 LCK983066:LCN983066 LMG983066:LMJ983066 LWC983066:LWF983066 MFY983066:MGB983066 MPU983066:MPX983066 MZQ983066:MZT983066 NJM983066:NJP983066 NTI983066:NTL983066 ODE983066:ODH983066 ONA983066:OND983066 OWW983066:OWZ983066 PGS983066:PGV983066 PQO983066:PQR983066 QAK983066:QAN983066 QKG983066:QKJ983066 QUC983066:QUF983066 RDY983066:REB983066 RNU983066:RNX983066 RXQ983066:RXT983066 SHM983066:SHP983066 SRI983066:SRL983066 TBE983066:TBH983066 TLA983066:TLD983066 TUW983066:TUZ983066 UES983066:UEV983066 UOO983066:UOR983066 UYK983066:UYN983066 VIG983066:VIJ983066 VSC983066:VSF983066 WBY983066:WCB983066 WLU983066:WLX983066 WVQ983066:WVT983066 F27:I27 JE27:JH27 TA27:TD27 ACW27:ACZ27 AMS27:AMV27 AWO27:AWR27 BGK27:BGN27 BQG27:BQJ27 CAC27:CAF27 CJY27:CKB27 CTU27:CTX27 DDQ27:DDT27 DNM27:DNP27 DXI27:DXL27 EHE27:EHH27 ERA27:ERD27 FAW27:FAZ27 FKS27:FKV27 FUO27:FUR27 GEK27:GEN27 GOG27:GOJ27 GYC27:GYF27 HHY27:HIB27 HRU27:HRX27 IBQ27:IBT27 ILM27:ILP27 IVI27:IVL27 JFE27:JFH27 JPA27:JPD27 JYW27:JYZ27 KIS27:KIV27 KSO27:KSR27 LCK27:LCN27 LMG27:LMJ27 LWC27:LWF27 MFY27:MGB27 MPU27:MPX27 MZQ27:MZT27 NJM27:NJP27 NTI27:NTL27 ODE27:ODH27 ONA27:OND27 OWW27:OWZ27 PGS27:PGV27 PQO27:PQR27 QAK27:QAN27 QKG27:QKJ27 QUC27:QUF27 RDY27:REB27 RNU27:RNX27 RXQ27:RXT27 SHM27:SHP27 SRI27:SRL27 TBE27:TBH27 TLA27:TLD27 TUW27:TUZ27 UES27:UEV27 UOO27:UOR27 UYK27:UYN27 VIG27:VIJ27 VSC27:VSF27 WBY27:WCB27 WLU27:WLX27 WVQ27:WVT27 F65564:I65564 JE65564:JH65564 TA65564:TD65564 ACW65564:ACZ65564 AMS65564:AMV65564 AWO65564:AWR65564 BGK65564:BGN65564 BQG65564:BQJ65564 CAC65564:CAF65564 CJY65564:CKB65564 CTU65564:CTX65564 DDQ65564:DDT65564 DNM65564:DNP65564 DXI65564:DXL65564 EHE65564:EHH65564 ERA65564:ERD65564 FAW65564:FAZ65564 FKS65564:FKV65564 FUO65564:FUR65564 GEK65564:GEN65564 GOG65564:GOJ65564 GYC65564:GYF65564 HHY65564:HIB65564 HRU65564:HRX65564 IBQ65564:IBT65564 ILM65564:ILP65564 IVI65564:IVL65564 JFE65564:JFH65564 JPA65564:JPD65564 JYW65564:JYZ65564 KIS65564:KIV65564 KSO65564:KSR65564 LCK65564:LCN65564 LMG65564:LMJ65564 LWC65564:LWF65564 MFY65564:MGB65564 MPU65564:MPX65564 MZQ65564:MZT65564 NJM65564:NJP65564 NTI65564:NTL65564 ODE65564:ODH65564 ONA65564:OND65564 OWW65564:OWZ65564 PGS65564:PGV65564 PQO65564:PQR65564 QAK65564:QAN65564 QKG65564:QKJ65564 QUC65564:QUF65564 RDY65564:REB65564 RNU65564:RNX65564 RXQ65564:RXT65564 SHM65564:SHP65564 SRI65564:SRL65564 TBE65564:TBH65564 TLA65564:TLD65564 TUW65564:TUZ65564 UES65564:UEV65564 UOO65564:UOR65564 UYK65564:UYN65564 VIG65564:VIJ65564 VSC65564:VSF65564 WBY65564:WCB65564 WLU65564:WLX65564 WVQ65564:WVT65564 F131100:I131100 JE131100:JH131100 TA131100:TD131100 ACW131100:ACZ131100 AMS131100:AMV131100 AWO131100:AWR131100 BGK131100:BGN131100 BQG131100:BQJ131100 CAC131100:CAF131100 CJY131100:CKB131100 CTU131100:CTX131100 DDQ131100:DDT131100 DNM131100:DNP131100 DXI131100:DXL131100 EHE131100:EHH131100 ERA131100:ERD131100 FAW131100:FAZ131100 FKS131100:FKV131100 FUO131100:FUR131100 GEK131100:GEN131100 GOG131100:GOJ131100 GYC131100:GYF131100 HHY131100:HIB131100 HRU131100:HRX131100 IBQ131100:IBT131100 ILM131100:ILP131100 IVI131100:IVL131100 JFE131100:JFH131100 JPA131100:JPD131100 JYW131100:JYZ131100 KIS131100:KIV131100 KSO131100:KSR131100 LCK131100:LCN131100 LMG131100:LMJ131100 LWC131100:LWF131100 MFY131100:MGB131100 MPU131100:MPX131100 MZQ131100:MZT131100 NJM131100:NJP131100 NTI131100:NTL131100 ODE131100:ODH131100 ONA131100:OND131100 OWW131100:OWZ131100 PGS131100:PGV131100 PQO131100:PQR131100 QAK131100:QAN131100 QKG131100:QKJ131100 QUC131100:QUF131100 RDY131100:REB131100 RNU131100:RNX131100 RXQ131100:RXT131100 SHM131100:SHP131100 SRI131100:SRL131100 TBE131100:TBH131100 TLA131100:TLD131100 TUW131100:TUZ131100 UES131100:UEV131100 UOO131100:UOR131100 UYK131100:UYN131100 VIG131100:VIJ131100 VSC131100:VSF131100 WBY131100:WCB131100 WLU131100:WLX131100 WVQ131100:WVT131100 F196636:I196636 JE196636:JH196636 TA196636:TD196636 ACW196636:ACZ196636 AMS196636:AMV196636 AWO196636:AWR196636 BGK196636:BGN196636 BQG196636:BQJ196636 CAC196636:CAF196636 CJY196636:CKB196636 CTU196636:CTX196636 DDQ196636:DDT196636 DNM196636:DNP196636 DXI196636:DXL196636 EHE196636:EHH196636 ERA196636:ERD196636 FAW196636:FAZ196636 FKS196636:FKV196636 FUO196636:FUR196636 GEK196636:GEN196636 GOG196636:GOJ196636 GYC196636:GYF196636 HHY196636:HIB196636 HRU196636:HRX196636 IBQ196636:IBT196636 ILM196636:ILP196636 IVI196636:IVL196636 JFE196636:JFH196636 JPA196636:JPD196636 JYW196636:JYZ196636 KIS196636:KIV196636 KSO196636:KSR196636 LCK196636:LCN196636 LMG196636:LMJ196636 LWC196636:LWF196636 MFY196636:MGB196636 MPU196636:MPX196636 MZQ196636:MZT196636 NJM196636:NJP196636 NTI196636:NTL196636 ODE196636:ODH196636 ONA196636:OND196636 OWW196636:OWZ196636 PGS196636:PGV196636 PQO196636:PQR196636 QAK196636:QAN196636 QKG196636:QKJ196636 QUC196636:QUF196636 RDY196636:REB196636 RNU196636:RNX196636 RXQ196636:RXT196636 SHM196636:SHP196636 SRI196636:SRL196636 TBE196636:TBH196636 TLA196636:TLD196636 TUW196636:TUZ196636 UES196636:UEV196636 UOO196636:UOR196636 UYK196636:UYN196636 VIG196636:VIJ196636 VSC196636:VSF196636 WBY196636:WCB196636 WLU196636:WLX196636 WVQ196636:WVT196636 F262172:I262172 JE262172:JH262172 TA262172:TD262172 ACW262172:ACZ262172 AMS262172:AMV262172 AWO262172:AWR262172 BGK262172:BGN262172 BQG262172:BQJ262172 CAC262172:CAF262172 CJY262172:CKB262172 CTU262172:CTX262172 DDQ262172:DDT262172 DNM262172:DNP262172 DXI262172:DXL262172 EHE262172:EHH262172 ERA262172:ERD262172 FAW262172:FAZ262172 FKS262172:FKV262172 FUO262172:FUR262172 GEK262172:GEN262172 GOG262172:GOJ262172 GYC262172:GYF262172 HHY262172:HIB262172 HRU262172:HRX262172 IBQ262172:IBT262172 ILM262172:ILP262172 IVI262172:IVL262172 JFE262172:JFH262172 JPA262172:JPD262172 JYW262172:JYZ262172 KIS262172:KIV262172 KSO262172:KSR262172 LCK262172:LCN262172 LMG262172:LMJ262172 LWC262172:LWF262172 MFY262172:MGB262172 MPU262172:MPX262172 MZQ262172:MZT262172 NJM262172:NJP262172 NTI262172:NTL262172 ODE262172:ODH262172 ONA262172:OND262172 OWW262172:OWZ262172 PGS262172:PGV262172 PQO262172:PQR262172 QAK262172:QAN262172 QKG262172:QKJ262172 QUC262172:QUF262172 RDY262172:REB262172 RNU262172:RNX262172 RXQ262172:RXT262172 SHM262172:SHP262172 SRI262172:SRL262172 TBE262172:TBH262172 TLA262172:TLD262172 TUW262172:TUZ262172 UES262172:UEV262172 UOO262172:UOR262172 UYK262172:UYN262172 VIG262172:VIJ262172 VSC262172:VSF262172 WBY262172:WCB262172 WLU262172:WLX262172 WVQ262172:WVT262172 F327708:I327708 JE327708:JH327708 TA327708:TD327708 ACW327708:ACZ327708 AMS327708:AMV327708 AWO327708:AWR327708 BGK327708:BGN327708 BQG327708:BQJ327708 CAC327708:CAF327708 CJY327708:CKB327708 CTU327708:CTX327708 DDQ327708:DDT327708 DNM327708:DNP327708 DXI327708:DXL327708 EHE327708:EHH327708 ERA327708:ERD327708 FAW327708:FAZ327708 FKS327708:FKV327708 FUO327708:FUR327708 GEK327708:GEN327708 GOG327708:GOJ327708 GYC327708:GYF327708 HHY327708:HIB327708 HRU327708:HRX327708 IBQ327708:IBT327708 ILM327708:ILP327708 IVI327708:IVL327708 JFE327708:JFH327708 JPA327708:JPD327708 JYW327708:JYZ327708 KIS327708:KIV327708 KSO327708:KSR327708 LCK327708:LCN327708 LMG327708:LMJ327708 LWC327708:LWF327708 MFY327708:MGB327708 MPU327708:MPX327708 MZQ327708:MZT327708 NJM327708:NJP327708 NTI327708:NTL327708 ODE327708:ODH327708 ONA327708:OND327708 OWW327708:OWZ327708 PGS327708:PGV327708 PQO327708:PQR327708 QAK327708:QAN327708 QKG327708:QKJ327708 QUC327708:QUF327708 RDY327708:REB327708 RNU327708:RNX327708 RXQ327708:RXT327708 SHM327708:SHP327708 SRI327708:SRL327708 TBE327708:TBH327708 TLA327708:TLD327708 TUW327708:TUZ327708 UES327708:UEV327708 UOO327708:UOR327708 UYK327708:UYN327708 VIG327708:VIJ327708 VSC327708:VSF327708 WBY327708:WCB327708 WLU327708:WLX327708 WVQ327708:WVT327708 F393244:I393244 JE393244:JH393244 TA393244:TD393244 ACW393244:ACZ393244 AMS393244:AMV393244 AWO393244:AWR393244 BGK393244:BGN393244 BQG393244:BQJ393244 CAC393244:CAF393244 CJY393244:CKB393244 CTU393244:CTX393244 DDQ393244:DDT393244 DNM393244:DNP393244 DXI393244:DXL393244 EHE393244:EHH393244 ERA393244:ERD393244 FAW393244:FAZ393244 FKS393244:FKV393244 FUO393244:FUR393244 GEK393244:GEN393244 GOG393244:GOJ393244 GYC393244:GYF393244 HHY393244:HIB393244 HRU393244:HRX393244 IBQ393244:IBT393244 ILM393244:ILP393244 IVI393244:IVL393244 JFE393244:JFH393244 JPA393244:JPD393244 JYW393244:JYZ393244 KIS393244:KIV393244 KSO393244:KSR393244 LCK393244:LCN393244 LMG393244:LMJ393244 LWC393244:LWF393244 MFY393244:MGB393244 MPU393244:MPX393244 MZQ393244:MZT393244 NJM393244:NJP393244 NTI393244:NTL393244 ODE393244:ODH393244 ONA393244:OND393244 OWW393244:OWZ393244 PGS393244:PGV393244 PQO393244:PQR393244 QAK393244:QAN393244 QKG393244:QKJ393244 QUC393244:QUF393244 RDY393244:REB393244 RNU393244:RNX393244 RXQ393244:RXT393244 SHM393244:SHP393244 SRI393244:SRL393244 TBE393244:TBH393244 TLA393244:TLD393244 TUW393244:TUZ393244 UES393244:UEV393244 UOO393244:UOR393244 UYK393244:UYN393244 VIG393244:VIJ393244 VSC393244:VSF393244 WBY393244:WCB393244 WLU393244:WLX393244 WVQ393244:WVT393244 F458780:I458780 JE458780:JH458780 TA458780:TD458780 ACW458780:ACZ458780 AMS458780:AMV458780 AWO458780:AWR458780 BGK458780:BGN458780 BQG458780:BQJ458780 CAC458780:CAF458780 CJY458780:CKB458780 CTU458780:CTX458780 DDQ458780:DDT458780 DNM458780:DNP458780 DXI458780:DXL458780 EHE458780:EHH458780 ERA458780:ERD458780 FAW458780:FAZ458780 FKS458780:FKV458780 FUO458780:FUR458780 GEK458780:GEN458780 GOG458780:GOJ458780 GYC458780:GYF458780 HHY458780:HIB458780 HRU458780:HRX458780 IBQ458780:IBT458780 ILM458780:ILP458780 IVI458780:IVL458780 JFE458780:JFH458780 JPA458780:JPD458780 JYW458780:JYZ458780 KIS458780:KIV458780 KSO458780:KSR458780 LCK458780:LCN458780 LMG458780:LMJ458780 LWC458780:LWF458780 MFY458780:MGB458780 MPU458780:MPX458780 MZQ458780:MZT458780 NJM458780:NJP458780 NTI458780:NTL458780 ODE458780:ODH458780 ONA458780:OND458780 OWW458780:OWZ458780 PGS458780:PGV458780 PQO458780:PQR458780 QAK458780:QAN458780 QKG458780:QKJ458780 QUC458780:QUF458780 RDY458780:REB458780 RNU458780:RNX458780 RXQ458780:RXT458780 SHM458780:SHP458780 SRI458780:SRL458780 TBE458780:TBH458780 TLA458780:TLD458780 TUW458780:TUZ458780 UES458780:UEV458780 UOO458780:UOR458780 UYK458780:UYN458780 VIG458780:VIJ458780 VSC458780:VSF458780 WBY458780:WCB458780 WLU458780:WLX458780 WVQ458780:WVT458780 F524316:I524316 JE524316:JH524316 TA524316:TD524316 ACW524316:ACZ524316 AMS524316:AMV524316 AWO524316:AWR524316 BGK524316:BGN524316 BQG524316:BQJ524316 CAC524316:CAF524316 CJY524316:CKB524316 CTU524316:CTX524316 DDQ524316:DDT524316 DNM524316:DNP524316 DXI524316:DXL524316 EHE524316:EHH524316 ERA524316:ERD524316 FAW524316:FAZ524316 FKS524316:FKV524316 FUO524316:FUR524316 GEK524316:GEN524316 GOG524316:GOJ524316 GYC524316:GYF524316 HHY524316:HIB524316 HRU524316:HRX524316 IBQ524316:IBT524316 ILM524316:ILP524316 IVI524316:IVL524316 JFE524316:JFH524316 JPA524316:JPD524316 JYW524316:JYZ524316 KIS524316:KIV524316 KSO524316:KSR524316 LCK524316:LCN524316 LMG524316:LMJ524316 LWC524316:LWF524316 MFY524316:MGB524316 MPU524316:MPX524316 MZQ524316:MZT524316 NJM524316:NJP524316 NTI524316:NTL524316 ODE524316:ODH524316 ONA524316:OND524316 OWW524316:OWZ524316 PGS524316:PGV524316 PQO524316:PQR524316 QAK524316:QAN524316 QKG524316:QKJ524316 QUC524316:QUF524316 RDY524316:REB524316 RNU524316:RNX524316 RXQ524316:RXT524316 SHM524316:SHP524316 SRI524316:SRL524316 TBE524316:TBH524316 TLA524316:TLD524316 TUW524316:TUZ524316 UES524316:UEV524316 UOO524316:UOR524316 UYK524316:UYN524316 VIG524316:VIJ524316 VSC524316:VSF524316 WBY524316:WCB524316 WLU524316:WLX524316 WVQ524316:WVT524316 F589852:I589852 JE589852:JH589852 TA589852:TD589852 ACW589852:ACZ589852 AMS589852:AMV589852 AWO589852:AWR589852 BGK589852:BGN589852 BQG589852:BQJ589852 CAC589852:CAF589852 CJY589852:CKB589852 CTU589852:CTX589852 DDQ589852:DDT589852 DNM589852:DNP589852 DXI589852:DXL589852 EHE589852:EHH589852 ERA589852:ERD589852 FAW589852:FAZ589852 FKS589852:FKV589852 FUO589852:FUR589852 GEK589852:GEN589852 GOG589852:GOJ589852 GYC589852:GYF589852 HHY589852:HIB589852 HRU589852:HRX589852 IBQ589852:IBT589852 ILM589852:ILP589852 IVI589852:IVL589852 JFE589852:JFH589852 JPA589852:JPD589852 JYW589852:JYZ589852 KIS589852:KIV589852 KSO589852:KSR589852 LCK589852:LCN589852 LMG589852:LMJ589852 LWC589852:LWF589852 MFY589852:MGB589852 MPU589852:MPX589852 MZQ589852:MZT589852 NJM589852:NJP589852 NTI589852:NTL589852 ODE589852:ODH589852 ONA589852:OND589852 OWW589852:OWZ589852 PGS589852:PGV589852 PQO589852:PQR589852 QAK589852:QAN589852 QKG589852:QKJ589852 QUC589852:QUF589852 RDY589852:REB589852 RNU589852:RNX589852 RXQ589852:RXT589852 SHM589852:SHP589852 SRI589852:SRL589852 TBE589852:TBH589852 TLA589852:TLD589852 TUW589852:TUZ589852 UES589852:UEV589852 UOO589852:UOR589852 UYK589852:UYN589852 VIG589852:VIJ589852 VSC589852:VSF589852 WBY589852:WCB589852 WLU589852:WLX589852 WVQ589852:WVT589852 F655388:I655388 JE655388:JH655388 TA655388:TD655388 ACW655388:ACZ655388 AMS655388:AMV655388 AWO655388:AWR655388 BGK655388:BGN655388 BQG655388:BQJ655388 CAC655388:CAF655388 CJY655388:CKB655388 CTU655388:CTX655388 DDQ655388:DDT655388 DNM655388:DNP655388 DXI655388:DXL655388 EHE655388:EHH655388 ERA655388:ERD655388 FAW655388:FAZ655388 FKS655388:FKV655388 FUO655388:FUR655388 GEK655388:GEN655388 GOG655388:GOJ655388 GYC655388:GYF655388 HHY655388:HIB655388 HRU655388:HRX655388 IBQ655388:IBT655388 ILM655388:ILP655388 IVI655388:IVL655388 JFE655388:JFH655388 JPA655388:JPD655388 JYW655388:JYZ655388 KIS655388:KIV655388 KSO655388:KSR655388 LCK655388:LCN655388 LMG655388:LMJ655388 LWC655388:LWF655388 MFY655388:MGB655388 MPU655388:MPX655388 MZQ655388:MZT655388 NJM655388:NJP655388 NTI655388:NTL655388 ODE655388:ODH655388 ONA655388:OND655388 OWW655388:OWZ655388 PGS655388:PGV655388 PQO655388:PQR655388 QAK655388:QAN655388 QKG655388:QKJ655388 QUC655388:QUF655388 RDY655388:REB655388 RNU655388:RNX655388 RXQ655388:RXT655388 SHM655388:SHP655388 SRI655388:SRL655388 TBE655388:TBH655388 TLA655388:TLD655388 TUW655388:TUZ655388 UES655388:UEV655388 UOO655388:UOR655388 UYK655388:UYN655388 VIG655388:VIJ655388 VSC655388:VSF655388 WBY655388:WCB655388 WLU655388:WLX655388 WVQ655388:WVT655388 F720924:I720924 JE720924:JH720924 TA720924:TD720924 ACW720924:ACZ720924 AMS720924:AMV720924 AWO720924:AWR720924 BGK720924:BGN720924 BQG720924:BQJ720924 CAC720924:CAF720924 CJY720924:CKB720924 CTU720924:CTX720924 DDQ720924:DDT720924 DNM720924:DNP720924 DXI720924:DXL720924 EHE720924:EHH720924 ERA720924:ERD720924 FAW720924:FAZ720924 FKS720924:FKV720924 FUO720924:FUR720924 GEK720924:GEN720924 GOG720924:GOJ720924 GYC720924:GYF720924 HHY720924:HIB720924 HRU720924:HRX720924 IBQ720924:IBT720924 ILM720924:ILP720924 IVI720924:IVL720924 JFE720924:JFH720924 JPA720924:JPD720924 JYW720924:JYZ720924 KIS720924:KIV720924 KSO720924:KSR720924 LCK720924:LCN720924 LMG720924:LMJ720924 LWC720924:LWF720924 MFY720924:MGB720924 MPU720924:MPX720924 MZQ720924:MZT720924 NJM720924:NJP720924 NTI720924:NTL720924 ODE720924:ODH720924 ONA720924:OND720924 OWW720924:OWZ720924 PGS720924:PGV720924 PQO720924:PQR720924 QAK720924:QAN720924 QKG720924:QKJ720924 QUC720924:QUF720924 RDY720924:REB720924 RNU720924:RNX720924 RXQ720924:RXT720924 SHM720924:SHP720924 SRI720924:SRL720924 TBE720924:TBH720924 TLA720924:TLD720924 TUW720924:TUZ720924 UES720924:UEV720924 UOO720924:UOR720924 UYK720924:UYN720924 VIG720924:VIJ720924 VSC720924:VSF720924 WBY720924:WCB720924 WLU720924:WLX720924 WVQ720924:WVT720924 F786460:I786460 JE786460:JH786460 TA786460:TD786460 ACW786460:ACZ786460 AMS786460:AMV786460 AWO786460:AWR786460 BGK786460:BGN786460 BQG786460:BQJ786460 CAC786460:CAF786460 CJY786460:CKB786460 CTU786460:CTX786460 DDQ786460:DDT786460 DNM786460:DNP786460 DXI786460:DXL786460 EHE786460:EHH786460 ERA786460:ERD786460 FAW786460:FAZ786460 FKS786460:FKV786460 FUO786460:FUR786460 GEK786460:GEN786460 GOG786460:GOJ786460 GYC786460:GYF786460 HHY786460:HIB786460 HRU786460:HRX786460 IBQ786460:IBT786460 ILM786460:ILP786460 IVI786460:IVL786460 JFE786460:JFH786460 JPA786460:JPD786460 JYW786460:JYZ786460 KIS786460:KIV786460 KSO786460:KSR786460 LCK786460:LCN786460 LMG786460:LMJ786460 LWC786460:LWF786460 MFY786460:MGB786460 MPU786460:MPX786460 MZQ786460:MZT786460 NJM786460:NJP786460 NTI786460:NTL786460 ODE786460:ODH786460 ONA786460:OND786460 OWW786460:OWZ786460 PGS786460:PGV786460 PQO786460:PQR786460 QAK786460:QAN786460 QKG786460:QKJ786460 QUC786460:QUF786460 RDY786460:REB786460 RNU786460:RNX786460 RXQ786460:RXT786460 SHM786460:SHP786460 SRI786460:SRL786460 TBE786460:TBH786460 TLA786460:TLD786460 TUW786460:TUZ786460 UES786460:UEV786460 UOO786460:UOR786460 UYK786460:UYN786460 VIG786460:VIJ786460 VSC786460:VSF786460 WBY786460:WCB786460 WLU786460:WLX786460 WVQ786460:WVT786460 F851996:I851996 JE851996:JH851996 TA851996:TD851996 ACW851996:ACZ851996 AMS851996:AMV851996 AWO851996:AWR851996 BGK851996:BGN851996 BQG851996:BQJ851996 CAC851996:CAF851996 CJY851996:CKB851996 CTU851996:CTX851996 DDQ851996:DDT851996 DNM851996:DNP851996 DXI851996:DXL851996 EHE851996:EHH851996 ERA851996:ERD851996 FAW851996:FAZ851996 FKS851996:FKV851996 FUO851996:FUR851996 GEK851996:GEN851996 GOG851996:GOJ851996 GYC851996:GYF851996 HHY851996:HIB851996 HRU851996:HRX851996 IBQ851996:IBT851996 ILM851996:ILP851996 IVI851996:IVL851996 JFE851996:JFH851996 JPA851996:JPD851996 JYW851996:JYZ851996 KIS851996:KIV851996 KSO851996:KSR851996 LCK851996:LCN851996 LMG851996:LMJ851996 LWC851996:LWF851996 MFY851996:MGB851996 MPU851996:MPX851996 MZQ851996:MZT851996 NJM851996:NJP851996 NTI851996:NTL851996 ODE851996:ODH851996 ONA851996:OND851996 OWW851996:OWZ851996 PGS851996:PGV851996 PQO851996:PQR851996 QAK851996:QAN851996 QKG851996:QKJ851996 QUC851996:QUF851996 RDY851996:REB851996 RNU851996:RNX851996 RXQ851996:RXT851996 SHM851996:SHP851996 SRI851996:SRL851996 TBE851996:TBH851996 TLA851996:TLD851996 TUW851996:TUZ851996 UES851996:UEV851996 UOO851996:UOR851996 UYK851996:UYN851996 VIG851996:VIJ851996 VSC851996:VSF851996 WBY851996:WCB851996 WLU851996:WLX851996 WVQ851996:WVT851996 F917532:I917532 JE917532:JH917532 TA917532:TD917532 ACW917532:ACZ917532 AMS917532:AMV917532 AWO917532:AWR917532 BGK917532:BGN917532 BQG917532:BQJ917532 CAC917532:CAF917532 CJY917532:CKB917532 CTU917532:CTX917532 DDQ917532:DDT917532 DNM917532:DNP917532 DXI917532:DXL917532 EHE917532:EHH917532 ERA917532:ERD917532 FAW917532:FAZ917532 FKS917532:FKV917532 FUO917532:FUR917532 GEK917532:GEN917532 GOG917532:GOJ917532 GYC917532:GYF917532 HHY917532:HIB917532 HRU917532:HRX917532 IBQ917532:IBT917532 ILM917532:ILP917532 IVI917532:IVL917532 JFE917532:JFH917532 JPA917532:JPD917532 JYW917532:JYZ917532 KIS917532:KIV917532 KSO917532:KSR917532 LCK917532:LCN917532 LMG917532:LMJ917532 LWC917532:LWF917532 MFY917532:MGB917532 MPU917532:MPX917532 MZQ917532:MZT917532 NJM917532:NJP917532 NTI917532:NTL917532 ODE917532:ODH917532 ONA917532:OND917532 OWW917532:OWZ917532 PGS917532:PGV917532 PQO917532:PQR917532 QAK917532:QAN917532 QKG917532:QKJ917532 QUC917532:QUF917532 RDY917532:REB917532 RNU917532:RNX917532 RXQ917532:RXT917532 SHM917532:SHP917532 SRI917532:SRL917532 TBE917532:TBH917532 TLA917532:TLD917532 TUW917532:TUZ917532 UES917532:UEV917532 UOO917532:UOR917532 UYK917532:UYN917532 VIG917532:VIJ917532 VSC917532:VSF917532 WBY917532:WCB917532 WLU917532:WLX917532 WVQ917532:WVT917532 F983068:I983068 JE983068:JH983068 TA983068:TD983068 ACW983068:ACZ983068 AMS983068:AMV983068 AWO983068:AWR983068 BGK983068:BGN983068 BQG983068:BQJ983068 CAC983068:CAF983068 CJY983068:CKB983068 CTU983068:CTX983068 DDQ983068:DDT983068 DNM983068:DNP983068 DXI983068:DXL983068 EHE983068:EHH983068 ERA983068:ERD983068 FAW983068:FAZ983068 FKS983068:FKV983068 FUO983068:FUR983068 GEK983068:GEN983068 GOG983068:GOJ983068 GYC983068:GYF983068 HHY983068:HIB983068 HRU983068:HRX983068 IBQ983068:IBT983068 ILM983068:ILP983068 IVI983068:IVL983068 JFE983068:JFH983068 JPA983068:JPD983068 JYW983068:JYZ983068 KIS983068:KIV983068 KSO983068:KSR983068 LCK983068:LCN983068 LMG983068:LMJ983068 LWC983068:LWF983068 MFY983068:MGB983068 MPU983068:MPX983068 MZQ983068:MZT983068 NJM983068:NJP983068 NTI983068:NTL983068 ODE983068:ODH983068 ONA983068:OND983068 OWW983068:OWZ983068 PGS983068:PGV983068 PQO983068:PQR983068 QAK983068:QAN983068 QKG983068:QKJ983068 QUC983068:QUF983068 RDY983068:REB983068 RNU983068:RNX983068 RXQ983068:RXT983068 SHM983068:SHP983068 SRI983068:SRL983068 TBE983068:TBH983068 TLA983068:TLD983068 TUW983068:TUZ983068 UES983068:UEV983068 UOO983068:UOR983068 UYK983068:UYN983068 VIG983068:VIJ983068 VSC983068:VSF983068 WBY983068:WCB983068 WLU983068:WLX983068 WVQ983068:WVT983068 F29:I29 JE29:JH29 TA29:TD29 ACW29:ACZ29 AMS29:AMV29 AWO29:AWR29 BGK29:BGN29 BQG29:BQJ29 CAC29:CAF29 CJY29:CKB29 CTU29:CTX29 DDQ29:DDT29 DNM29:DNP29 DXI29:DXL29 EHE29:EHH29 ERA29:ERD29 FAW29:FAZ29 FKS29:FKV29 FUO29:FUR29 GEK29:GEN29 GOG29:GOJ29 GYC29:GYF29 HHY29:HIB29 HRU29:HRX29 IBQ29:IBT29 ILM29:ILP29 IVI29:IVL29 JFE29:JFH29 JPA29:JPD29 JYW29:JYZ29 KIS29:KIV29 KSO29:KSR29 LCK29:LCN29 LMG29:LMJ29 LWC29:LWF29 MFY29:MGB29 MPU29:MPX29 MZQ29:MZT29 NJM29:NJP29 NTI29:NTL29 ODE29:ODH29 ONA29:OND29 OWW29:OWZ29 PGS29:PGV29 PQO29:PQR29 QAK29:QAN29 QKG29:QKJ29 QUC29:QUF29 RDY29:REB29 RNU29:RNX29 RXQ29:RXT29 SHM29:SHP29 SRI29:SRL29 TBE29:TBH29 TLA29:TLD29 TUW29:TUZ29 UES29:UEV29 UOO29:UOR29 UYK29:UYN29 VIG29:VIJ29 VSC29:VSF29 WBY29:WCB29 WLU29:WLX29 WVQ29:WVT29 F65566:I65566 JE65566:JH65566 TA65566:TD65566 ACW65566:ACZ65566 AMS65566:AMV65566 AWO65566:AWR65566 BGK65566:BGN65566 BQG65566:BQJ65566 CAC65566:CAF65566 CJY65566:CKB65566 CTU65566:CTX65566 DDQ65566:DDT65566 DNM65566:DNP65566 DXI65566:DXL65566 EHE65566:EHH65566 ERA65566:ERD65566 FAW65566:FAZ65566 FKS65566:FKV65566 FUO65566:FUR65566 GEK65566:GEN65566 GOG65566:GOJ65566 GYC65566:GYF65566 HHY65566:HIB65566 HRU65566:HRX65566 IBQ65566:IBT65566 ILM65566:ILP65566 IVI65566:IVL65566 JFE65566:JFH65566 JPA65566:JPD65566 JYW65566:JYZ65566 KIS65566:KIV65566 KSO65566:KSR65566 LCK65566:LCN65566 LMG65566:LMJ65566 LWC65566:LWF65566 MFY65566:MGB65566 MPU65566:MPX65566 MZQ65566:MZT65566 NJM65566:NJP65566 NTI65566:NTL65566 ODE65566:ODH65566 ONA65566:OND65566 OWW65566:OWZ65566 PGS65566:PGV65566 PQO65566:PQR65566 QAK65566:QAN65566 QKG65566:QKJ65566 QUC65566:QUF65566 RDY65566:REB65566 RNU65566:RNX65566 RXQ65566:RXT65566 SHM65566:SHP65566 SRI65566:SRL65566 TBE65566:TBH65566 TLA65566:TLD65566 TUW65566:TUZ65566 UES65566:UEV65566 UOO65566:UOR65566 UYK65566:UYN65566 VIG65566:VIJ65566 VSC65566:VSF65566 WBY65566:WCB65566 WLU65566:WLX65566 WVQ65566:WVT65566 F131102:I131102 JE131102:JH131102 TA131102:TD131102 ACW131102:ACZ131102 AMS131102:AMV131102 AWO131102:AWR131102 BGK131102:BGN131102 BQG131102:BQJ131102 CAC131102:CAF131102 CJY131102:CKB131102 CTU131102:CTX131102 DDQ131102:DDT131102 DNM131102:DNP131102 DXI131102:DXL131102 EHE131102:EHH131102 ERA131102:ERD131102 FAW131102:FAZ131102 FKS131102:FKV131102 FUO131102:FUR131102 GEK131102:GEN131102 GOG131102:GOJ131102 GYC131102:GYF131102 HHY131102:HIB131102 HRU131102:HRX131102 IBQ131102:IBT131102 ILM131102:ILP131102 IVI131102:IVL131102 JFE131102:JFH131102 JPA131102:JPD131102 JYW131102:JYZ131102 KIS131102:KIV131102 KSO131102:KSR131102 LCK131102:LCN131102 LMG131102:LMJ131102 LWC131102:LWF131102 MFY131102:MGB131102 MPU131102:MPX131102 MZQ131102:MZT131102 NJM131102:NJP131102 NTI131102:NTL131102 ODE131102:ODH131102 ONA131102:OND131102 OWW131102:OWZ131102 PGS131102:PGV131102 PQO131102:PQR131102 QAK131102:QAN131102 QKG131102:QKJ131102 QUC131102:QUF131102 RDY131102:REB131102 RNU131102:RNX131102 RXQ131102:RXT131102 SHM131102:SHP131102 SRI131102:SRL131102 TBE131102:TBH131102 TLA131102:TLD131102 TUW131102:TUZ131102 UES131102:UEV131102 UOO131102:UOR131102 UYK131102:UYN131102 VIG131102:VIJ131102 VSC131102:VSF131102 WBY131102:WCB131102 WLU131102:WLX131102 WVQ131102:WVT131102 F196638:I196638 JE196638:JH196638 TA196638:TD196638 ACW196638:ACZ196638 AMS196638:AMV196638 AWO196638:AWR196638 BGK196638:BGN196638 BQG196638:BQJ196638 CAC196638:CAF196638 CJY196638:CKB196638 CTU196638:CTX196638 DDQ196638:DDT196638 DNM196638:DNP196638 DXI196638:DXL196638 EHE196638:EHH196638 ERA196638:ERD196638 FAW196638:FAZ196638 FKS196638:FKV196638 FUO196638:FUR196638 GEK196638:GEN196638 GOG196638:GOJ196638 GYC196638:GYF196638 HHY196638:HIB196638 HRU196638:HRX196638 IBQ196638:IBT196638 ILM196638:ILP196638 IVI196638:IVL196638 JFE196638:JFH196638 JPA196638:JPD196638 JYW196638:JYZ196638 KIS196638:KIV196638 KSO196638:KSR196638 LCK196638:LCN196638 LMG196638:LMJ196638 LWC196638:LWF196638 MFY196638:MGB196638 MPU196638:MPX196638 MZQ196638:MZT196638 NJM196638:NJP196638 NTI196638:NTL196638 ODE196638:ODH196638 ONA196638:OND196638 OWW196638:OWZ196638 PGS196638:PGV196638 PQO196638:PQR196638 QAK196638:QAN196638 QKG196638:QKJ196638 QUC196638:QUF196638 RDY196638:REB196638 RNU196638:RNX196638 RXQ196638:RXT196638 SHM196638:SHP196638 SRI196638:SRL196638 TBE196638:TBH196638 TLA196638:TLD196638 TUW196638:TUZ196638 UES196638:UEV196638 UOO196638:UOR196638 UYK196638:UYN196638 VIG196638:VIJ196638 VSC196638:VSF196638 WBY196638:WCB196638 WLU196638:WLX196638 WVQ196638:WVT196638 F262174:I262174 JE262174:JH262174 TA262174:TD262174 ACW262174:ACZ262174 AMS262174:AMV262174 AWO262174:AWR262174 BGK262174:BGN262174 BQG262174:BQJ262174 CAC262174:CAF262174 CJY262174:CKB262174 CTU262174:CTX262174 DDQ262174:DDT262174 DNM262174:DNP262174 DXI262174:DXL262174 EHE262174:EHH262174 ERA262174:ERD262174 FAW262174:FAZ262174 FKS262174:FKV262174 FUO262174:FUR262174 GEK262174:GEN262174 GOG262174:GOJ262174 GYC262174:GYF262174 HHY262174:HIB262174 HRU262174:HRX262174 IBQ262174:IBT262174 ILM262174:ILP262174 IVI262174:IVL262174 JFE262174:JFH262174 JPA262174:JPD262174 JYW262174:JYZ262174 KIS262174:KIV262174 KSO262174:KSR262174 LCK262174:LCN262174 LMG262174:LMJ262174 LWC262174:LWF262174 MFY262174:MGB262174 MPU262174:MPX262174 MZQ262174:MZT262174 NJM262174:NJP262174 NTI262174:NTL262174 ODE262174:ODH262174 ONA262174:OND262174 OWW262174:OWZ262174 PGS262174:PGV262174 PQO262174:PQR262174 QAK262174:QAN262174 QKG262174:QKJ262174 QUC262174:QUF262174 RDY262174:REB262174 RNU262174:RNX262174 RXQ262174:RXT262174 SHM262174:SHP262174 SRI262174:SRL262174 TBE262174:TBH262174 TLA262174:TLD262174 TUW262174:TUZ262174 UES262174:UEV262174 UOO262174:UOR262174 UYK262174:UYN262174 VIG262174:VIJ262174 VSC262174:VSF262174 WBY262174:WCB262174 WLU262174:WLX262174 WVQ262174:WVT262174 F327710:I327710 JE327710:JH327710 TA327710:TD327710 ACW327710:ACZ327710 AMS327710:AMV327710 AWO327710:AWR327710 BGK327710:BGN327710 BQG327710:BQJ327710 CAC327710:CAF327710 CJY327710:CKB327710 CTU327710:CTX327710 DDQ327710:DDT327710 DNM327710:DNP327710 DXI327710:DXL327710 EHE327710:EHH327710 ERA327710:ERD327710 FAW327710:FAZ327710 FKS327710:FKV327710 FUO327710:FUR327710 GEK327710:GEN327710 GOG327710:GOJ327710 GYC327710:GYF327710 HHY327710:HIB327710 HRU327710:HRX327710 IBQ327710:IBT327710 ILM327710:ILP327710 IVI327710:IVL327710 JFE327710:JFH327710 JPA327710:JPD327710 JYW327710:JYZ327710 KIS327710:KIV327710 KSO327710:KSR327710 LCK327710:LCN327710 LMG327710:LMJ327710 LWC327710:LWF327710 MFY327710:MGB327710 MPU327710:MPX327710 MZQ327710:MZT327710 NJM327710:NJP327710 NTI327710:NTL327710 ODE327710:ODH327710 ONA327710:OND327710 OWW327710:OWZ327710 PGS327710:PGV327710 PQO327710:PQR327710 QAK327710:QAN327710 QKG327710:QKJ327710 QUC327710:QUF327710 RDY327710:REB327710 RNU327710:RNX327710 RXQ327710:RXT327710 SHM327710:SHP327710 SRI327710:SRL327710 TBE327710:TBH327710 TLA327710:TLD327710 TUW327710:TUZ327710 UES327710:UEV327710 UOO327710:UOR327710 UYK327710:UYN327710 VIG327710:VIJ327710 VSC327710:VSF327710 WBY327710:WCB327710 WLU327710:WLX327710 WVQ327710:WVT327710 F393246:I393246 JE393246:JH393246 TA393246:TD393246 ACW393246:ACZ393246 AMS393246:AMV393246 AWO393246:AWR393246 BGK393246:BGN393246 BQG393246:BQJ393246 CAC393246:CAF393246 CJY393246:CKB393246 CTU393246:CTX393246 DDQ393246:DDT393246 DNM393246:DNP393246 DXI393246:DXL393246 EHE393246:EHH393246 ERA393246:ERD393246 FAW393246:FAZ393246 FKS393246:FKV393246 FUO393246:FUR393246 GEK393246:GEN393246 GOG393246:GOJ393246 GYC393246:GYF393246 HHY393246:HIB393246 HRU393246:HRX393246 IBQ393246:IBT393246 ILM393246:ILP393246 IVI393246:IVL393246 JFE393246:JFH393246 JPA393246:JPD393246 JYW393246:JYZ393246 KIS393246:KIV393246 KSO393246:KSR393246 LCK393246:LCN393246 LMG393246:LMJ393246 LWC393246:LWF393246 MFY393246:MGB393246 MPU393246:MPX393246 MZQ393246:MZT393246 NJM393246:NJP393246 NTI393246:NTL393246 ODE393246:ODH393246 ONA393246:OND393246 OWW393246:OWZ393246 PGS393246:PGV393246 PQO393246:PQR393246 QAK393246:QAN393246 QKG393246:QKJ393246 QUC393246:QUF393246 RDY393246:REB393246 RNU393246:RNX393246 RXQ393246:RXT393246 SHM393246:SHP393246 SRI393246:SRL393246 TBE393246:TBH393246 TLA393246:TLD393246 TUW393246:TUZ393246 UES393246:UEV393246 UOO393246:UOR393246 UYK393246:UYN393246 VIG393246:VIJ393246 VSC393246:VSF393246 WBY393246:WCB393246 WLU393246:WLX393246 WVQ393246:WVT393246 F458782:I458782 JE458782:JH458782 TA458782:TD458782 ACW458782:ACZ458782 AMS458782:AMV458782 AWO458782:AWR458782 BGK458782:BGN458782 BQG458782:BQJ458782 CAC458782:CAF458782 CJY458782:CKB458782 CTU458782:CTX458782 DDQ458782:DDT458782 DNM458782:DNP458782 DXI458782:DXL458782 EHE458782:EHH458782 ERA458782:ERD458782 FAW458782:FAZ458782 FKS458782:FKV458782 FUO458782:FUR458782 GEK458782:GEN458782 GOG458782:GOJ458782 GYC458782:GYF458782 HHY458782:HIB458782 HRU458782:HRX458782 IBQ458782:IBT458782 ILM458782:ILP458782 IVI458782:IVL458782 JFE458782:JFH458782 JPA458782:JPD458782 JYW458782:JYZ458782 KIS458782:KIV458782 KSO458782:KSR458782 LCK458782:LCN458782 LMG458782:LMJ458782 LWC458782:LWF458782 MFY458782:MGB458782 MPU458782:MPX458782 MZQ458782:MZT458782 NJM458782:NJP458782 NTI458782:NTL458782 ODE458782:ODH458782 ONA458782:OND458782 OWW458782:OWZ458782 PGS458782:PGV458782 PQO458782:PQR458782 QAK458782:QAN458782 QKG458782:QKJ458782 QUC458782:QUF458782 RDY458782:REB458782 RNU458782:RNX458782 RXQ458782:RXT458782 SHM458782:SHP458782 SRI458782:SRL458782 TBE458782:TBH458782 TLA458782:TLD458782 TUW458782:TUZ458782 UES458782:UEV458782 UOO458782:UOR458782 UYK458782:UYN458782 VIG458782:VIJ458782 VSC458782:VSF458782 WBY458782:WCB458782 WLU458782:WLX458782 WVQ458782:WVT458782 F524318:I524318 JE524318:JH524318 TA524318:TD524318 ACW524318:ACZ524318 AMS524318:AMV524318 AWO524318:AWR524318 BGK524318:BGN524318 BQG524318:BQJ524318 CAC524318:CAF524318 CJY524318:CKB524318 CTU524318:CTX524318 DDQ524318:DDT524318 DNM524318:DNP524318 DXI524318:DXL524318 EHE524318:EHH524318 ERA524318:ERD524318 FAW524318:FAZ524318 FKS524318:FKV524318 FUO524318:FUR524318 GEK524318:GEN524318 GOG524318:GOJ524318 GYC524318:GYF524318 HHY524318:HIB524318 HRU524318:HRX524318 IBQ524318:IBT524318 ILM524318:ILP524318 IVI524318:IVL524318 JFE524318:JFH524318 JPA524318:JPD524318 JYW524318:JYZ524318 KIS524318:KIV524318 KSO524318:KSR524318 LCK524318:LCN524318 LMG524318:LMJ524318 LWC524318:LWF524318 MFY524318:MGB524318 MPU524318:MPX524318 MZQ524318:MZT524318 NJM524318:NJP524318 NTI524318:NTL524318 ODE524318:ODH524318 ONA524318:OND524318 OWW524318:OWZ524318 PGS524318:PGV524318 PQO524318:PQR524318 QAK524318:QAN524318 QKG524318:QKJ524318 QUC524318:QUF524318 RDY524318:REB524318 RNU524318:RNX524318 RXQ524318:RXT524318 SHM524318:SHP524318 SRI524318:SRL524318 TBE524318:TBH524318 TLA524318:TLD524318 TUW524318:TUZ524318 UES524318:UEV524318 UOO524318:UOR524318 UYK524318:UYN524318 VIG524318:VIJ524318 VSC524318:VSF524318 WBY524318:WCB524318 WLU524318:WLX524318 WVQ524318:WVT524318 F589854:I589854 JE589854:JH589854 TA589854:TD589854 ACW589854:ACZ589854 AMS589854:AMV589854 AWO589854:AWR589854 BGK589854:BGN589854 BQG589854:BQJ589854 CAC589854:CAF589854 CJY589854:CKB589854 CTU589854:CTX589854 DDQ589854:DDT589854 DNM589854:DNP589854 DXI589854:DXL589854 EHE589854:EHH589854 ERA589854:ERD589854 FAW589854:FAZ589854 FKS589854:FKV589854 FUO589854:FUR589854 GEK589854:GEN589854 GOG589854:GOJ589854 GYC589854:GYF589854 HHY589854:HIB589854 HRU589854:HRX589854 IBQ589854:IBT589854 ILM589854:ILP589854 IVI589854:IVL589854 JFE589854:JFH589854 JPA589854:JPD589854 JYW589854:JYZ589854 KIS589854:KIV589854 KSO589854:KSR589854 LCK589854:LCN589854 LMG589854:LMJ589854 LWC589854:LWF589854 MFY589854:MGB589854 MPU589854:MPX589854 MZQ589854:MZT589854 NJM589854:NJP589854 NTI589854:NTL589854 ODE589854:ODH589854 ONA589854:OND589854 OWW589854:OWZ589854 PGS589854:PGV589854 PQO589854:PQR589854 QAK589854:QAN589854 QKG589854:QKJ589854 QUC589854:QUF589854 RDY589854:REB589854 RNU589854:RNX589854 RXQ589854:RXT589854 SHM589854:SHP589854 SRI589854:SRL589854 TBE589854:TBH589854 TLA589854:TLD589854 TUW589854:TUZ589854 UES589854:UEV589854 UOO589854:UOR589854 UYK589854:UYN589854 VIG589854:VIJ589854 VSC589854:VSF589854 WBY589854:WCB589854 WLU589854:WLX589854 WVQ589854:WVT589854 F655390:I655390 JE655390:JH655390 TA655390:TD655390 ACW655390:ACZ655390 AMS655390:AMV655390 AWO655390:AWR655390 BGK655390:BGN655390 BQG655390:BQJ655390 CAC655390:CAF655390 CJY655390:CKB655390 CTU655390:CTX655390 DDQ655390:DDT655390 DNM655390:DNP655390 DXI655390:DXL655390 EHE655390:EHH655390 ERA655390:ERD655390 FAW655390:FAZ655390 FKS655390:FKV655390 FUO655390:FUR655390 GEK655390:GEN655390 GOG655390:GOJ655390 GYC655390:GYF655390 HHY655390:HIB655390 HRU655390:HRX655390 IBQ655390:IBT655390 ILM655390:ILP655390 IVI655390:IVL655390 JFE655390:JFH655390 JPA655390:JPD655390 JYW655390:JYZ655390 KIS655390:KIV655390 KSO655390:KSR655390 LCK655390:LCN655390 LMG655390:LMJ655390 LWC655390:LWF655390 MFY655390:MGB655390 MPU655390:MPX655390 MZQ655390:MZT655390 NJM655390:NJP655390 NTI655390:NTL655390 ODE655390:ODH655390 ONA655390:OND655390 OWW655390:OWZ655390 PGS655390:PGV655390 PQO655390:PQR655390 QAK655390:QAN655390 QKG655390:QKJ655390 QUC655390:QUF655390 RDY655390:REB655390 RNU655390:RNX655390 RXQ655390:RXT655390 SHM655390:SHP655390 SRI655390:SRL655390 TBE655390:TBH655390 TLA655390:TLD655390 TUW655390:TUZ655390 UES655390:UEV655390 UOO655390:UOR655390 UYK655390:UYN655390 VIG655390:VIJ655390 VSC655390:VSF655390 WBY655390:WCB655390 WLU655390:WLX655390 WVQ655390:WVT655390 F720926:I720926 JE720926:JH720926 TA720926:TD720926 ACW720926:ACZ720926 AMS720926:AMV720926 AWO720926:AWR720926 BGK720926:BGN720926 BQG720926:BQJ720926 CAC720926:CAF720926 CJY720926:CKB720926 CTU720926:CTX720926 DDQ720926:DDT720926 DNM720926:DNP720926 DXI720926:DXL720926 EHE720926:EHH720926 ERA720926:ERD720926 FAW720926:FAZ720926 FKS720926:FKV720926 FUO720926:FUR720926 GEK720926:GEN720926 GOG720926:GOJ720926 GYC720926:GYF720926 HHY720926:HIB720926 HRU720926:HRX720926 IBQ720926:IBT720926 ILM720926:ILP720926 IVI720926:IVL720926 JFE720926:JFH720926 JPA720926:JPD720926 JYW720926:JYZ720926 KIS720926:KIV720926 KSO720926:KSR720926 LCK720926:LCN720926 LMG720926:LMJ720926 LWC720926:LWF720926 MFY720926:MGB720926 MPU720926:MPX720926 MZQ720926:MZT720926 NJM720926:NJP720926 NTI720926:NTL720926 ODE720926:ODH720926 ONA720926:OND720926 OWW720926:OWZ720926 PGS720926:PGV720926 PQO720926:PQR720926 QAK720926:QAN720926 QKG720926:QKJ720926 QUC720926:QUF720926 RDY720926:REB720926 RNU720926:RNX720926 RXQ720926:RXT720926 SHM720926:SHP720926 SRI720926:SRL720926 TBE720926:TBH720926 TLA720926:TLD720926 TUW720926:TUZ720926 UES720926:UEV720926 UOO720926:UOR720926 UYK720926:UYN720926 VIG720926:VIJ720926 VSC720926:VSF720926 WBY720926:WCB720926 WLU720926:WLX720926 WVQ720926:WVT720926 F786462:I786462 JE786462:JH786462 TA786462:TD786462 ACW786462:ACZ786462 AMS786462:AMV786462 AWO786462:AWR786462 BGK786462:BGN786462 BQG786462:BQJ786462 CAC786462:CAF786462 CJY786462:CKB786462 CTU786462:CTX786462 DDQ786462:DDT786462 DNM786462:DNP786462 DXI786462:DXL786462 EHE786462:EHH786462 ERA786462:ERD786462 FAW786462:FAZ786462 FKS786462:FKV786462 FUO786462:FUR786462 GEK786462:GEN786462 GOG786462:GOJ786462 GYC786462:GYF786462 HHY786462:HIB786462 HRU786462:HRX786462 IBQ786462:IBT786462 ILM786462:ILP786462 IVI786462:IVL786462 JFE786462:JFH786462 JPA786462:JPD786462 JYW786462:JYZ786462 KIS786462:KIV786462 KSO786462:KSR786462 LCK786462:LCN786462 LMG786462:LMJ786462 LWC786462:LWF786462 MFY786462:MGB786462 MPU786462:MPX786462 MZQ786462:MZT786462 NJM786462:NJP786462 NTI786462:NTL786462 ODE786462:ODH786462 ONA786462:OND786462 OWW786462:OWZ786462 PGS786462:PGV786462 PQO786462:PQR786462 QAK786462:QAN786462 QKG786462:QKJ786462 QUC786462:QUF786462 RDY786462:REB786462 RNU786462:RNX786462 RXQ786462:RXT786462 SHM786462:SHP786462 SRI786462:SRL786462 TBE786462:TBH786462 TLA786462:TLD786462 TUW786462:TUZ786462 UES786462:UEV786462 UOO786462:UOR786462 UYK786462:UYN786462 VIG786462:VIJ786462 VSC786462:VSF786462 WBY786462:WCB786462 WLU786462:WLX786462 WVQ786462:WVT786462 F851998:I851998 JE851998:JH851998 TA851998:TD851998 ACW851998:ACZ851998 AMS851998:AMV851998 AWO851998:AWR851998 BGK851998:BGN851998 BQG851998:BQJ851998 CAC851998:CAF851998 CJY851998:CKB851998 CTU851998:CTX851998 DDQ851998:DDT851998 DNM851998:DNP851998 DXI851998:DXL851998 EHE851998:EHH851998 ERA851998:ERD851998 FAW851998:FAZ851998 FKS851998:FKV851998 FUO851998:FUR851998 GEK851998:GEN851998 GOG851998:GOJ851998 GYC851998:GYF851998 HHY851998:HIB851998 HRU851998:HRX851998 IBQ851998:IBT851998 ILM851998:ILP851998 IVI851998:IVL851998 JFE851998:JFH851998 JPA851998:JPD851998 JYW851998:JYZ851998 KIS851998:KIV851998 KSO851998:KSR851998 LCK851998:LCN851998 LMG851998:LMJ851998 LWC851998:LWF851998 MFY851998:MGB851998 MPU851998:MPX851998 MZQ851998:MZT851998 NJM851998:NJP851998 NTI851998:NTL851998 ODE851998:ODH851998 ONA851998:OND851998 OWW851998:OWZ851998 PGS851998:PGV851998 PQO851998:PQR851998 QAK851998:QAN851998 QKG851998:QKJ851998 QUC851998:QUF851998 RDY851998:REB851998 RNU851998:RNX851998 RXQ851998:RXT851998 SHM851998:SHP851998 SRI851998:SRL851998 TBE851998:TBH851998 TLA851998:TLD851998 TUW851998:TUZ851998 UES851998:UEV851998 UOO851998:UOR851998 UYK851998:UYN851998 VIG851998:VIJ851998 VSC851998:VSF851998 WBY851998:WCB851998 WLU851998:WLX851998 WVQ851998:WVT851998 F917534:I917534 JE917534:JH917534 TA917534:TD917534 ACW917534:ACZ917534 AMS917534:AMV917534 AWO917534:AWR917534 BGK917534:BGN917534 BQG917534:BQJ917534 CAC917534:CAF917534 CJY917534:CKB917534 CTU917534:CTX917534 DDQ917534:DDT917534 DNM917534:DNP917534 DXI917534:DXL917534 EHE917534:EHH917534 ERA917534:ERD917534 FAW917534:FAZ917534 FKS917534:FKV917534 FUO917534:FUR917534 GEK917534:GEN917534 GOG917534:GOJ917534 GYC917534:GYF917534 HHY917534:HIB917534 HRU917534:HRX917534 IBQ917534:IBT917534 ILM917534:ILP917534 IVI917534:IVL917534 JFE917534:JFH917534 JPA917534:JPD917534 JYW917534:JYZ917534 KIS917534:KIV917534 KSO917534:KSR917534 LCK917534:LCN917534 LMG917534:LMJ917534 LWC917534:LWF917534 MFY917534:MGB917534 MPU917534:MPX917534 MZQ917534:MZT917534 NJM917534:NJP917534 NTI917534:NTL917534 ODE917534:ODH917534 ONA917534:OND917534 OWW917534:OWZ917534 PGS917534:PGV917534 PQO917534:PQR917534 QAK917534:QAN917534 QKG917534:QKJ917534 QUC917534:QUF917534 RDY917534:REB917534 RNU917534:RNX917534 RXQ917534:RXT917534 SHM917534:SHP917534 SRI917534:SRL917534 TBE917534:TBH917534 TLA917534:TLD917534 TUW917534:TUZ917534 UES917534:UEV917534 UOO917534:UOR917534 UYK917534:UYN917534 VIG917534:VIJ917534 VSC917534:VSF917534 WBY917534:WCB917534 WLU917534:WLX917534 WVQ917534:WVT917534 F983070:I983070 JE983070:JH983070 TA983070:TD983070 ACW983070:ACZ983070 AMS983070:AMV983070 AWO983070:AWR983070 BGK983070:BGN983070 BQG983070:BQJ983070 CAC983070:CAF983070 CJY983070:CKB983070 CTU983070:CTX983070 DDQ983070:DDT983070 DNM983070:DNP983070 DXI983070:DXL983070 EHE983070:EHH983070 ERA983070:ERD983070 FAW983070:FAZ983070 FKS983070:FKV983070 FUO983070:FUR983070 GEK983070:GEN983070 GOG983070:GOJ983070 GYC983070:GYF983070 HHY983070:HIB983070 HRU983070:HRX983070 IBQ983070:IBT983070 ILM983070:ILP983070 IVI983070:IVL983070 JFE983070:JFH983070 JPA983070:JPD983070 JYW983070:JYZ983070 KIS983070:KIV983070 KSO983070:KSR983070 LCK983070:LCN983070 LMG983070:LMJ983070 LWC983070:LWF983070 MFY983070:MGB983070 MPU983070:MPX983070 MZQ983070:MZT983070 NJM983070:NJP983070 NTI983070:NTL983070 ODE983070:ODH983070 ONA983070:OND983070 OWW983070:OWZ983070 PGS983070:PGV983070 PQO983070:PQR983070 QAK983070:QAN983070 QKG983070:QKJ983070 QUC983070:QUF983070 RDY983070:REB983070 RNU983070:RNX983070 RXQ983070:RXT983070 SHM983070:SHP983070 SRI983070:SRL983070 TBE983070:TBH983070 TLA983070:TLD983070 TUW983070:TUZ983070 UES983070:UEV983070 UOO983070:UOR983070 UYK983070:UYN983070 VIG983070:VIJ983070 VSC983070:VSF983070 WBY983070:WCB983070 WLU983070:WLX983070 WVQ983070:WVT983070 K25:M25 JJ25:JL25 TF25:TH25 ADB25:ADD25 AMX25:AMZ25 AWT25:AWV25 BGP25:BGR25 BQL25:BQN25 CAH25:CAJ25 CKD25:CKF25 CTZ25:CUB25 DDV25:DDX25 DNR25:DNT25 DXN25:DXP25 EHJ25:EHL25 ERF25:ERH25 FBB25:FBD25 FKX25:FKZ25 FUT25:FUV25 GEP25:GER25 GOL25:GON25 GYH25:GYJ25 HID25:HIF25 HRZ25:HSB25 IBV25:IBX25 ILR25:ILT25 IVN25:IVP25 JFJ25:JFL25 JPF25:JPH25 JZB25:JZD25 KIX25:KIZ25 KST25:KSV25 LCP25:LCR25 LML25:LMN25 LWH25:LWJ25 MGD25:MGF25 MPZ25:MQB25 MZV25:MZX25 NJR25:NJT25 NTN25:NTP25 ODJ25:ODL25 ONF25:ONH25 OXB25:OXD25 PGX25:PGZ25 PQT25:PQV25 QAP25:QAR25 QKL25:QKN25 QUH25:QUJ25 RED25:REF25 RNZ25:ROB25 RXV25:RXX25 SHR25:SHT25 SRN25:SRP25 TBJ25:TBL25 TLF25:TLH25 TVB25:TVD25 UEX25:UEZ25 UOT25:UOV25 UYP25:UYR25 VIL25:VIN25 VSH25:VSJ25 WCD25:WCF25 WLZ25:WMB25 WVV25:WVX25 K65562:M65562 JJ65562:JL65562 TF65562:TH65562 ADB65562:ADD65562 AMX65562:AMZ65562 AWT65562:AWV65562 BGP65562:BGR65562 BQL65562:BQN65562 CAH65562:CAJ65562 CKD65562:CKF65562 CTZ65562:CUB65562 DDV65562:DDX65562 DNR65562:DNT65562 DXN65562:DXP65562 EHJ65562:EHL65562 ERF65562:ERH65562 FBB65562:FBD65562 FKX65562:FKZ65562 FUT65562:FUV65562 GEP65562:GER65562 GOL65562:GON65562 GYH65562:GYJ65562 HID65562:HIF65562 HRZ65562:HSB65562 IBV65562:IBX65562 ILR65562:ILT65562 IVN65562:IVP65562 JFJ65562:JFL65562 JPF65562:JPH65562 JZB65562:JZD65562 KIX65562:KIZ65562 KST65562:KSV65562 LCP65562:LCR65562 LML65562:LMN65562 LWH65562:LWJ65562 MGD65562:MGF65562 MPZ65562:MQB65562 MZV65562:MZX65562 NJR65562:NJT65562 NTN65562:NTP65562 ODJ65562:ODL65562 ONF65562:ONH65562 OXB65562:OXD65562 PGX65562:PGZ65562 PQT65562:PQV65562 QAP65562:QAR65562 QKL65562:QKN65562 QUH65562:QUJ65562 RED65562:REF65562 RNZ65562:ROB65562 RXV65562:RXX65562 SHR65562:SHT65562 SRN65562:SRP65562 TBJ65562:TBL65562 TLF65562:TLH65562 TVB65562:TVD65562 UEX65562:UEZ65562 UOT65562:UOV65562 UYP65562:UYR65562 VIL65562:VIN65562 VSH65562:VSJ65562 WCD65562:WCF65562 WLZ65562:WMB65562 WVV65562:WVX65562 K131098:M131098 JJ131098:JL131098 TF131098:TH131098 ADB131098:ADD131098 AMX131098:AMZ131098 AWT131098:AWV131098 BGP131098:BGR131098 BQL131098:BQN131098 CAH131098:CAJ131098 CKD131098:CKF131098 CTZ131098:CUB131098 DDV131098:DDX131098 DNR131098:DNT131098 DXN131098:DXP131098 EHJ131098:EHL131098 ERF131098:ERH131098 FBB131098:FBD131098 FKX131098:FKZ131098 FUT131098:FUV131098 GEP131098:GER131098 GOL131098:GON131098 GYH131098:GYJ131098 HID131098:HIF131098 HRZ131098:HSB131098 IBV131098:IBX131098 ILR131098:ILT131098 IVN131098:IVP131098 JFJ131098:JFL131098 JPF131098:JPH131098 JZB131098:JZD131098 KIX131098:KIZ131098 KST131098:KSV131098 LCP131098:LCR131098 LML131098:LMN131098 LWH131098:LWJ131098 MGD131098:MGF131098 MPZ131098:MQB131098 MZV131098:MZX131098 NJR131098:NJT131098 NTN131098:NTP131098 ODJ131098:ODL131098 ONF131098:ONH131098 OXB131098:OXD131098 PGX131098:PGZ131098 PQT131098:PQV131098 QAP131098:QAR131098 QKL131098:QKN131098 QUH131098:QUJ131098 RED131098:REF131098 RNZ131098:ROB131098 RXV131098:RXX131098 SHR131098:SHT131098 SRN131098:SRP131098 TBJ131098:TBL131098 TLF131098:TLH131098 TVB131098:TVD131098 UEX131098:UEZ131098 UOT131098:UOV131098 UYP131098:UYR131098 VIL131098:VIN131098 VSH131098:VSJ131098 WCD131098:WCF131098 WLZ131098:WMB131098 WVV131098:WVX131098 K196634:M196634 JJ196634:JL196634 TF196634:TH196634 ADB196634:ADD196634 AMX196634:AMZ196634 AWT196634:AWV196634 BGP196634:BGR196634 BQL196634:BQN196634 CAH196634:CAJ196634 CKD196634:CKF196634 CTZ196634:CUB196634 DDV196634:DDX196634 DNR196634:DNT196634 DXN196634:DXP196634 EHJ196634:EHL196634 ERF196634:ERH196634 FBB196634:FBD196634 FKX196634:FKZ196634 FUT196634:FUV196634 GEP196634:GER196634 GOL196634:GON196634 GYH196634:GYJ196634 HID196634:HIF196634 HRZ196634:HSB196634 IBV196634:IBX196634 ILR196634:ILT196634 IVN196634:IVP196634 JFJ196634:JFL196634 JPF196634:JPH196634 JZB196634:JZD196634 KIX196634:KIZ196634 KST196634:KSV196634 LCP196634:LCR196634 LML196634:LMN196634 LWH196634:LWJ196634 MGD196634:MGF196634 MPZ196634:MQB196634 MZV196634:MZX196634 NJR196634:NJT196634 NTN196634:NTP196634 ODJ196634:ODL196634 ONF196634:ONH196634 OXB196634:OXD196634 PGX196634:PGZ196634 PQT196634:PQV196634 QAP196634:QAR196634 QKL196634:QKN196634 QUH196634:QUJ196634 RED196634:REF196634 RNZ196634:ROB196634 RXV196634:RXX196634 SHR196634:SHT196634 SRN196634:SRP196634 TBJ196634:TBL196634 TLF196634:TLH196634 TVB196634:TVD196634 UEX196634:UEZ196634 UOT196634:UOV196634 UYP196634:UYR196634 VIL196634:VIN196634 VSH196634:VSJ196634 WCD196634:WCF196634 WLZ196634:WMB196634 WVV196634:WVX196634 K262170:M262170 JJ262170:JL262170 TF262170:TH262170 ADB262170:ADD262170 AMX262170:AMZ262170 AWT262170:AWV262170 BGP262170:BGR262170 BQL262170:BQN262170 CAH262170:CAJ262170 CKD262170:CKF262170 CTZ262170:CUB262170 DDV262170:DDX262170 DNR262170:DNT262170 DXN262170:DXP262170 EHJ262170:EHL262170 ERF262170:ERH262170 FBB262170:FBD262170 FKX262170:FKZ262170 FUT262170:FUV262170 GEP262170:GER262170 GOL262170:GON262170 GYH262170:GYJ262170 HID262170:HIF262170 HRZ262170:HSB262170 IBV262170:IBX262170 ILR262170:ILT262170 IVN262170:IVP262170 JFJ262170:JFL262170 JPF262170:JPH262170 JZB262170:JZD262170 KIX262170:KIZ262170 KST262170:KSV262170 LCP262170:LCR262170 LML262170:LMN262170 LWH262170:LWJ262170 MGD262170:MGF262170 MPZ262170:MQB262170 MZV262170:MZX262170 NJR262170:NJT262170 NTN262170:NTP262170 ODJ262170:ODL262170 ONF262170:ONH262170 OXB262170:OXD262170 PGX262170:PGZ262170 PQT262170:PQV262170 QAP262170:QAR262170 QKL262170:QKN262170 QUH262170:QUJ262170 RED262170:REF262170 RNZ262170:ROB262170 RXV262170:RXX262170 SHR262170:SHT262170 SRN262170:SRP262170 TBJ262170:TBL262170 TLF262170:TLH262170 TVB262170:TVD262170 UEX262170:UEZ262170 UOT262170:UOV262170 UYP262170:UYR262170 VIL262170:VIN262170 VSH262170:VSJ262170 WCD262170:WCF262170 WLZ262170:WMB262170 WVV262170:WVX262170 K327706:M327706 JJ327706:JL327706 TF327706:TH327706 ADB327706:ADD327706 AMX327706:AMZ327706 AWT327706:AWV327706 BGP327706:BGR327706 BQL327706:BQN327706 CAH327706:CAJ327706 CKD327706:CKF327706 CTZ327706:CUB327706 DDV327706:DDX327706 DNR327706:DNT327706 DXN327706:DXP327706 EHJ327706:EHL327706 ERF327706:ERH327706 FBB327706:FBD327706 FKX327706:FKZ327706 FUT327706:FUV327706 GEP327706:GER327706 GOL327706:GON327706 GYH327706:GYJ327706 HID327706:HIF327706 HRZ327706:HSB327706 IBV327706:IBX327706 ILR327706:ILT327706 IVN327706:IVP327706 JFJ327706:JFL327706 JPF327706:JPH327706 JZB327706:JZD327706 KIX327706:KIZ327706 KST327706:KSV327706 LCP327706:LCR327706 LML327706:LMN327706 LWH327706:LWJ327706 MGD327706:MGF327706 MPZ327706:MQB327706 MZV327706:MZX327706 NJR327706:NJT327706 NTN327706:NTP327706 ODJ327706:ODL327706 ONF327706:ONH327706 OXB327706:OXD327706 PGX327706:PGZ327706 PQT327706:PQV327706 QAP327706:QAR327706 QKL327706:QKN327706 QUH327706:QUJ327706 RED327706:REF327706 RNZ327706:ROB327706 RXV327706:RXX327706 SHR327706:SHT327706 SRN327706:SRP327706 TBJ327706:TBL327706 TLF327706:TLH327706 TVB327706:TVD327706 UEX327706:UEZ327706 UOT327706:UOV327706 UYP327706:UYR327706 VIL327706:VIN327706 VSH327706:VSJ327706 WCD327706:WCF327706 WLZ327706:WMB327706 WVV327706:WVX327706 K393242:M393242 JJ393242:JL393242 TF393242:TH393242 ADB393242:ADD393242 AMX393242:AMZ393242 AWT393242:AWV393242 BGP393242:BGR393242 BQL393242:BQN393242 CAH393242:CAJ393242 CKD393242:CKF393242 CTZ393242:CUB393242 DDV393242:DDX393242 DNR393242:DNT393242 DXN393242:DXP393242 EHJ393242:EHL393242 ERF393242:ERH393242 FBB393242:FBD393242 FKX393242:FKZ393242 FUT393242:FUV393242 GEP393242:GER393242 GOL393242:GON393242 GYH393242:GYJ393242 HID393242:HIF393242 HRZ393242:HSB393242 IBV393242:IBX393242 ILR393242:ILT393242 IVN393242:IVP393242 JFJ393242:JFL393242 JPF393242:JPH393242 JZB393242:JZD393242 KIX393242:KIZ393242 KST393242:KSV393242 LCP393242:LCR393242 LML393242:LMN393242 LWH393242:LWJ393242 MGD393242:MGF393242 MPZ393242:MQB393242 MZV393242:MZX393242 NJR393242:NJT393242 NTN393242:NTP393242 ODJ393242:ODL393242 ONF393242:ONH393242 OXB393242:OXD393242 PGX393242:PGZ393242 PQT393242:PQV393242 QAP393242:QAR393242 QKL393242:QKN393242 QUH393242:QUJ393242 RED393242:REF393242 RNZ393242:ROB393242 RXV393242:RXX393242 SHR393242:SHT393242 SRN393242:SRP393242 TBJ393242:TBL393242 TLF393242:TLH393242 TVB393242:TVD393242 UEX393242:UEZ393242 UOT393242:UOV393242 UYP393242:UYR393242 VIL393242:VIN393242 VSH393242:VSJ393242 WCD393242:WCF393242 WLZ393242:WMB393242 WVV393242:WVX393242 K458778:M458778 JJ458778:JL458778 TF458778:TH458778 ADB458778:ADD458778 AMX458778:AMZ458778 AWT458778:AWV458778 BGP458778:BGR458778 BQL458778:BQN458778 CAH458778:CAJ458778 CKD458778:CKF458778 CTZ458778:CUB458778 DDV458778:DDX458778 DNR458778:DNT458778 DXN458778:DXP458778 EHJ458778:EHL458778 ERF458778:ERH458778 FBB458778:FBD458778 FKX458778:FKZ458778 FUT458778:FUV458778 GEP458778:GER458778 GOL458778:GON458778 GYH458778:GYJ458778 HID458778:HIF458778 HRZ458778:HSB458778 IBV458778:IBX458778 ILR458778:ILT458778 IVN458778:IVP458778 JFJ458778:JFL458778 JPF458778:JPH458778 JZB458778:JZD458778 KIX458778:KIZ458778 KST458778:KSV458778 LCP458778:LCR458778 LML458778:LMN458778 LWH458778:LWJ458778 MGD458778:MGF458778 MPZ458778:MQB458778 MZV458778:MZX458778 NJR458778:NJT458778 NTN458778:NTP458778 ODJ458778:ODL458778 ONF458778:ONH458778 OXB458778:OXD458778 PGX458778:PGZ458778 PQT458778:PQV458778 QAP458778:QAR458778 QKL458778:QKN458778 QUH458778:QUJ458778 RED458778:REF458778 RNZ458778:ROB458778 RXV458778:RXX458778 SHR458778:SHT458778 SRN458778:SRP458778 TBJ458778:TBL458778 TLF458778:TLH458778 TVB458778:TVD458778 UEX458778:UEZ458778 UOT458778:UOV458778 UYP458778:UYR458778 VIL458778:VIN458778 VSH458778:VSJ458778 WCD458778:WCF458778 WLZ458778:WMB458778 WVV458778:WVX458778 K524314:M524314 JJ524314:JL524314 TF524314:TH524314 ADB524314:ADD524314 AMX524314:AMZ524314 AWT524314:AWV524314 BGP524314:BGR524314 BQL524314:BQN524314 CAH524314:CAJ524314 CKD524314:CKF524314 CTZ524314:CUB524314 DDV524314:DDX524314 DNR524314:DNT524314 DXN524314:DXP524314 EHJ524314:EHL524314 ERF524314:ERH524314 FBB524314:FBD524314 FKX524314:FKZ524314 FUT524314:FUV524314 GEP524314:GER524314 GOL524314:GON524314 GYH524314:GYJ524314 HID524314:HIF524314 HRZ524314:HSB524314 IBV524314:IBX524314 ILR524314:ILT524314 IVN524314:IVP524314 JFJ524314:JFL524314 JPF524314:JPH524314 JZB524314:JZD524314 KIX524314:KIZ524314 KST524314:KSV524314 LCP524314:LCR524314 LML524314:LMN524314 LWH524314:LWJ524314 MGD524314:MGF524314 MPZ524314:MQB524314 MZV524314:MZX524314 NJR524314:NJT524314 NTN524314:NTP524314 ODJ524314:ODL524314 ONF524314:ONH524314 OXB524314:OXD524314 PGX524314:PGZ524314 PQT524314:PQV524314 QAP524314:QAR524314 QKL524314:QKN524314 QUH524314:QUJ524314 RED524314:REF524314 RNZ524314:ROB524314 RXV524314:RXX524314 SHR524314:SHT524314 SRN524314:SRP524314 TBJ524314:TBL524314 TLF524314:TLH524314 TVB524314:TVD524314 UEX524314:UEZ524314 UOT524314:UOV524314 UYP524314:UYR524314 VIL524314:VIN524314 VSH524314:VSJ524314 WCD524314:WCF524314 WLZ524314:WMB524314 WVV524314:WVX524314 K589850:M589850 JJ589850:JL589850 TF589850:TH589850 ADB589850:ADD589850 AMX589850:AMZ589850 AWT589850:AWV589850 BGP589850:BGR589850 BQL589850:BQN589850 CAH589850:CAJ589850 CKD589850:CKF589850 CTZ589850:CUB589850 DDV589850:DDX589850 DNR589850:DNT589850 DXN589850:DXP589850 EHJ589850:EHL589850 ERF589850:ERH589850 FBB589850:FBD589850 FKX589850:FKZ589850 FUT589850:FUV589850 GEP589850:GER589850 GOL589850:GON589850 GYH589850:GYJ589850 HID589850:HIF589850 HRZ589850:HSB589850 IBV589850:IBX589850 ILR589850:ILT589850 IVN589850:IVP589850 JFJ589850:JFL589850 JPF589850:JPH589850 JZB589850:JZD589850 KIX589850:KIZ589850 KST589850:KSV589850 LCP589850:LCR589850 LML589850:LMN589850 LWH589850:LWJ589850 MGD589850:MGF589850 MPZ589850:MQB589850 MZV589850:MZX589850 NJR589850:NJT589850 NTN589850:NTP589850 ODJ589850:ODL589850 ONF589850:ONH589850 OXB589850:OXD589850 PGX589850:PGZ589850 PQT589850:PQV589850 QAP589850:QAR589850 QKL589850:QKN589850 QUH589850:QUJ589850 RED589850:REF589850 RNZ589850:ROB589850 RXV589850:RXX589850 SHR589850:SHT589850 SRN589850:SRP589850 TBJ589850:TBL589850 TLF589850:TLH589850 TVB589850:TVD589850 UEX589850:UEZ589850 UOT589850:UOV589850 UYP589850:UYR589850 VIL589850:VIN589850 VSH589850:VSJ589850 WCD589850:WCF589850 WLZ589850:WMB589850 WVV589850:WVX589850 K655386:M655386 JJ655386:JL655386 TF655386:TH655386 ADB655386:ADD655386 AMX655386:AMZ655386 AWT655386:AWV655386 BGP655386:BGR655386 BQL655386:BQN655386 CAH655386:CAJ655386 CKD655386:CKF655386 CTZ655386:CUB655386 DDV655386:DDX655386 DNR655386:DNT655386 DXN655386:DXP655386 EHJ655386:EHL655386 ERF655386:ERH655386 FBB655386:FBD655386 FKX655386:FKZ655386 FUT655386:FUV655386 GEP655386:GER655386 GOL655386:GON655386 GYH655386:GYJ655386 HID655386:HIF655386 HRZ655386:HSB655386 IBV655386:IBX655386 ILR655386:ILT655386 IVN655386:IVP655386 JFJ655386:JFL655386 JPF655386:JPH655386 JZB655386:JZD655386 KIX655386:KIZ655386 KST655386:KSV655386 LCP655386:LCR655386 LML655386:LMN655386 LWH655386:LWJ655386 MGD655386:MGF655386 MPZ655386:MQB655386 MZV655386:MZX655386 NJR655386:NJT655386 NTN655386:NTP655386 ODJ655386:ODL655386 ONF655386:ONH655386 OXB655386:OXD655386 PGX655386:PGZ655386 PQT655386:PQV655386 QAP655386:QAR655386 QKL655386:QKN655386 QUH655386:QUJ655386 RED655386:REF655386 RNZ655386:ROB655386 RXV655386:RXX655386 SHR655386:SHT655386 SRN655386:SRP655386 TBJ655386:TBL655386 TLF655386:TLH655386 TVB655386:TVD655386 UEX655386:UEZ655386 UOT655386:UOV655386 UYP655386:UYR655386 VIL655386:VIN655386 VSH655386:VSJ655386 WCD655386:WCF655386 WLZ655386:WMB655386 WVV655386:WVX655386 K720922:M720922 JJ720922:JL720922 TF720922:TH720922 ADB720922:ADD720922 AMX720922:AMZ720922 AWT720922:AWV720922 BGP720922:BGR720922 BQL720922:BQN720922 CAH720922:CAJ720922 CKD720922:CKF720922 CTZ720922:CUB720922 DDV720922:DDX720922 DNR720922:DNT720922 DXN720922:DXP720922 EHJ720922:EHL720922 ERF720922:ERH720922 FBB720922:FBD720922 FKX720922:FKZ720922 FUT720922:FUV720922 GEP720922:GER720922 GOL720922:GON720922 GYH720922:GYJ720922 HID720922:HIF720922 HRZ720922:HSB720922 IBV720922:IBX720922 ILR720922:ILT720922 IVN720922:IVP720922 JFJ720922:JFL720922 JPF720922:JPH720922 JZB720922:JZD720922 KIX720922:KIZ720922 KST720922:KSV720922 LCP720922:LCR720922 LML720922:LMN720922 LWH720922:LWJ720922 MGD720922:MGF720922 MPZ720922:MQB720922 MZV720922:MZX720922 NJR720922:NJT720922 NTN720922:NTP720922 ODJ720922:ODL720922 ONF720922:ONH720922 OXB720922:OXD720922 PGX720922:PGZ720922 PQT720922:PQV720922 QAP720922:QAR720922 QKL720922:QKN720922 QUH720922:QUJ720922 RED720922:REF720922 RNZ720922:ROB720922 RXV720922:RXX720922 SHR720922:SHT720922 SRN720922:SRP720922 TBJ720922:TBL720922 TLF720922:TLH720922 TVB720922:TVD720922 UEX720922:UEZ720922 UOT720922:UOV720922 UYP720922:UYR720922 VIL720922:VIN720922 VSH720922:VSJ720922 WCD720922:WCF720922 WLZ720922:WMB720922 WVV720922:WVX720922 K786458:M786458 JJ786458:JL786458 TF786458:TH786458 ADB786458:ADD786458 AMX786458:AMZ786458 AWT786458:AWV786458 BGP786458:BGR786458 BQL786458:BQN786458 CAH786458:CAJ786458 CKD786458:CKF786458 CTZ786458:CUB786458 DDV786458:DDX786458 DNR786458:DNT786458 DXN786458:DXP786458 EHJ786458:EHL786458 ERF786458:ERH786458 FBB786458:FBD786458 FKX786458:FKZ786458 FUT786458:FUV786458 GEP786458:GER786458 GOL786458:GON786458 GYH786458:GYJ786458 HID786458:HIF786458 HRZ786458:HSB786458 IBV786458:IBX786458 ILR786458:ILT786458 IVN786458:IVP786458 JFJ786458:JFL786458 JPF786458:JPH786458 JZB786458:JZD786458 KIX786458:KIZ786458 KST786458:KSV786458 LCP786458:LCR786458 LML786458:LMN786458 LWH786458:LWJ786458 MGD786458:MGF786458 MPZ786458:MQB786458 MZV786458:MZX786458 NJR786458:NJT786458 NTN786458:NTP786458 ODJ786458:ODL786458 ONF786458:ONH786458 OXB786458:OXD786458 PGX786458:PGZ786458 PQT786458:PQV786458 QAP786458:QAR786458 QKL786458:QKN786458 QUH786458:QUJ786458 RED786458:REF786458 RNZ786458:ROB786458 RXV786458:RXX786458 SHR786458:SHT786458 SRN786458:SRP786458 TBJ786458:TBL786458 TLF786458:TLH786458 TVB786458:TVD786458 UEX786458:UEZ786458 UOT786458:UOV786458 UYP786458:UYR786458 VIL786458:VIN786458 VSH786458:VSJ786458 WCD786458:WCF786458 WLZ786458:WMB786458 WVV786458:WVX786458 K851994:M851994 JJ851994:JL851994 TF851994:TH851994 ADB851994:ADD851994 AMX851994:AMZ851994 AWT851994:AWV851994 BGP851994:BGR851994 BQL851994:BQN851994 CAH851994:CAJ851994 CKD851994:CKF851994 CTZ851994:CUB851994 DDV851994:DDX851994 DNR851994:DNT851994 DXN851994:DXP851994 EHJ851994:EHL851994 ERF851994:ERH851994 FBB851994:FBD851994 FKX851994:FKZ851994 FUT851994:FUV851994 GEP851994:GER851994 GOL851994:GON851994 GYH851994:GYJ851994 HID851994:HIF851994 HRZ851994:HSB851994 IBV851994:IBX851994 ILR851994:ILT851994 IVN851994:IVP851994 JFJ851994:JFL851994 JPF851994:JPH851994 JZB851994:JZD851994 KIX851994:KIZ851994 KST851994:KSV851994 LCP851994:LCR851994 LML851994:LMN851994 LWH851994:LWJ851994 MGD851994:MGF851994 MPZ851994:MQB851994 MZV851994:MZX851994 NJR851994:NJT851994 NTN851994:NTP851994 ODJ851994:ODL851994 ONF851994:ONH851994 OXB851994:OXD851994 PGX851994:PGZ851994 PQT851994:PQV851994 QAP851994:QAR851994 QKL851994:QKN851994 QUH851994:QUJ851994 RED851994:REF851994 RNZ851994:ROB851994 RXV851994:RXX851994 SHR851994:SHT851994 SRN851994:SRP851994 TBJ851994:TBL851994 TLF851994:TLH851994 TVB851994:TVD851994 UEX851994:UEZ851994 UOT851994:UOV851994 UYP851994:UYR851994 VIL851994:VIN851994 VSH851994:VSJ851994 WCD851994:WCF851994 WLZ851994:WMB851994 WVV851994:WVX851994 K917530:M917530 JJ917530:JL917530 TF917530:TH917530 ADB917530:ADD917530 AMX917530:AMZ917530 AWT917530:AWV917530 BGP917530:BGR917530 BQL917530:BQN917530 CAH917530:CAJ917530 CKD917530:CKF917530 CTZ917530:CUB917530 DDV917530:DDX917530 DNR917530:DNT917530 DXN917530:DXP917530 EHJ917530:EHL917530 ERF917530:ERH917530 FBB917530:FBD917530 FKX917530:FKZ917530 FUT917530:FUV917530 GEP917530:GER917530 GOL917530:GON917530 GYH917530:GYJ917530 HID917530:HIF917530 HRZ917530:HSB917530 IBV917530:IBX917530 ILR917530:ILT917530 IVN917530:IVP917530 JFJ917530:JFL917530 JPF917530:JPH917530 JZB917530:JZD917530 KIX917530:KIZ917530 KST917530:KSV917530 LCP917530:LCR917530 LML917530:LMN917530 LWH917530:LWJ917530 MGD917530:MGF917530 MPZ917530:MQB917530 MZV917530:MZX917530 NJR917530:NJT917530 NTN917530:NTP917530 ODJ917530:ODL917530 ONF917530:ONH917530 OXB917530:OXD917530 PGX917530:PGZ917530 PQT917530:PQV917530 QAP917530:QAR917530 QKL917530:QKN917530 QUH917530:QUJ917530 RED917530:REF917530 RNZ917530:ROB917530 RXV917530:RXX917530 SHR917530:SHT917530 SRN917530:SRP917530 TBJ917530:TBL917530 TLF917530:TLH917530 TVB917530:TVD917530 UEX917530:UEZ917530 UOT917530:UOV917530 UYP917530:UYR917530 VIL917530:VIN917530 VSH917530:VSJ917530 WCD917530:WCF917530 WLZ917530:WMB917530 WVV917530:WVX917530 K983066:M983066 JJ983066:JL983066 TF983066:TH983066 ADB983066:ADD983066 AMX983066:AMZ983066 AWT983066:AWV983066 BGP983066:BGR983066 BQL983066:BQN983066 CAH983066:CAJ983066 CKD983066:CKF983066 CTZ983066:CUB983066 DDV983066:DDX983066 DNR983066:DNT983066 DXN983066:DXP983066 EHJ983066:EHL983066 ERF983066:ERH983066 FBB983066:FBD983066 FKX983066:FKZ983066 FUT983066:FUV983066 GEP983066:GER983066 GOL983066:GON983066 GYH983066:GYJ983066 HID983066:HIF983066 HRZ983066:HSB983066 IBV983066:IBX983066 ILR983066:ILT983066 IVN983066:IVP983066 JFJ983066:JFL983066 JPF983066:JPH983066 JZB983066:JZD983066 KIX983066:KIZ983066 KST983066:KSV983066 LCP983066:LCR983066 LML983066:LMN983066 LWH983066:LWJ983066 MGD983066:MGF983066 MPZ983066:MQB983066 MZV983066:MZX983066 NJR983066:NJT983066 NTN983066:NTP983066 ODJ983066:ODL983066 ONF983066:ONH983066 OXB983066:OXD983066 PGX983066:PGZ983066 PQT983066:PQV983066 QAP983066:QAR983066 QKL983066:QKN983066 QUH983066:QUJ983066 RED983066:REF983066 RNZ983066:ROB983066 RXV983066:RXX983066 SHR983066:SHT983066 SRN983066:SRP983066 TBJ983066:TBL983066 TLF983066:TLH983066 TVB983066:TVD983066 UEX983066:UEZ983066 UOT983066:UOV983066 UYP983066:UYR983066 VIL983066:VIN983066 VSH983066:VSJ983066 WCD983066:WCF983066 WLZ983066:WMB983066 WVV983066:WVX983066 O25:Q25 JN25:JP25 TJ25:TL25 ADF25:ADH25 ANB25:AND25 AWX25:AWZ25 BGT25:BGV25 BQP25:BQR25 CAL25:CAN25 CKH25:CKJ25 CUD25:CUF25 DDZ25:DEB25 DNV25:DNX25 DXR25:DXT25 EHN25:EHP25 ERJ25:ERL25 FBF25:FBH25 FLB25:FLD25 FUX25:FUZ25 GET25:GEV25 GOP25:GOR25 GYL25:GYN25 HIH25:HIJ25 HSD25:HSF25 IBZ25:ICB25 ILV25:ILX25 IVR25:IVT25 JFN25:JFP25 JPJ25:JPL25 JZF25:JZH25 KJB25:KJD25 KSX25:KSZ25 LCT25:LCV25 LMP25:LMR25 LWL25:LWN25 MGH25:MGJ25 MQD25:MQF25 MZZ25:NAB25 NJV25:NJX25 NTR25:NTT25 ODN25:ODP25 ONJ25:ONL25 OXF25:OXH25 PHB25:PHD25 PQX25:PQZ25 QAT25:QAV25 QKP25:QKR25 QUL25:QUN25 REH25:REJ25 ROD25:ROF25 RXZ25:RYB25 SHV25:SHX25 SRR25:SRT25 TBN25:TBP25 TLJ25:TLL25 TVF25:TVH25 UFB25:UFD25 UOX25:UOZ25 UYT25:UYV25 VIP25:VIR25 VSL25:VSN25 WCH25:WCJ25 WMD25:WMF25 WVZ25:WWB25 O65562:Q65562 JN65562:JP65562 TJ65562:TL65562 ADF65562:ADH65562 ANB65562:AND65562 AWX65562:AWZ65562 BGT65562:BGV65562 BQP65562:BQR65562 CAL65562:CAN65562 CKH65562:CKJ65562 CUD65562:CUF65562 DDZ65562:DEB65562 DNV65562:DNX65562 DXR65562:DXT65562 EHN65562:EHP65562 ERJ65562:ERL65562 FBF65562:FBH65562 FLB65562:FLD65562 FUX65562:FUZ65562 GET65562:GEV65562 GOP65562:GOR65562 GYL65562:GYN65562 HIH65562:HIJ65562 HSD65562:HSF65562 IBZ65562:ICB65562 ILV65562:ILX65562 IVR65562:IVT65562 JFN65562:JFP65562 JPJ65562:JPL65562 JZF65562:JZH65562 KJB65562:KJD65562 KSX65562:KSZ65562 LCT65562:LCV65562 LMP65562:LMR65562 LWL65562:LWN65562 MGH65562:MGJ65562 MQD65562:MQF65562 MZZ65562:NAB65562 NJV65562:NJX65562 NTR65562:NTT65562 ODN65562:ODP65562 ONJ65562:ONL65562 OXF65562:OXH65562 PHB65562:PHD65562 PQX65562:PQZ65562 QAT65562:QAV65562 QKP65562:QKR65562 QUL65562:QUN65562 REH65562:REJ65562 ROD65562:ROF65562 RXZ65562:RYB65562 SHV65562:SHX65562 SRR65562:SRT65562 TBN65562:TBP65562 TLJ65562:TLL65562 TVF65562:TVH65562 UFB65562:UFD65562 UOX65562:UOZ65562 UYT65562:UYV65562 VIP65562:VIR65562 VSL65562:VSN65562 WCH65562:WCJ65562 WMD65562:WMF65562 WVZ65562:WWB65562 O131098:Q131098 JN131098:JP131098 TJ131098:TL131098 ADF131098:ADH131098 ANB131098:AND131098 AWX131098:AWZ131098 BGT131098:BGV131098 BQP131098:BQR131098 CAL131098:CAN131098 CKH131098:CKJ131098 CUD131098:CUF131098 DDZ131098:DEB131098 DNV131098:DNX131098 DXR131098:DXT131098 EHN131098:EHP131098 ERJ131098:ERL131098 FBF131098:FBH131098 FLB131098:FLD131098 FUX131098:FUZ131098 GET131098:GEV131098 GOP131098:GOR131098 GYL131098:GYN131098 HIH131098:HIJ131098 HSD131098:HSF131098 IBZ131098:ICB131098 ILV131098:ILX131098 IVR131098:IVT131098 JFN131098:JFP131098 JPJ131098:JPL131098 JZF131098:JZH131098 KJB131098:KJD131098 KSX131098:KSZ131098 LCT131098:LCV131098 LMP131098:LMR131098 LWL131098:LWN131098 MGH131098:MGJ131098 MQD131098:MQF131098 MZZ131098:NAB131098 NJV131098:NJX131098 NTR131098:NTT131098 ODN131098:ODP131098 ONJ131098:ONL131098 OXF131098:OXH131098 PHB131098:PHD131098 PQX131098:PQZ131098 QAT131098:QAV131098 QKP131098:QKR131098 QUL131098:QUN131098 REH131098:REJ131098 ROD131098:ROF131098 RXZ131098:RYB131098 SHV131098:SHX131098 SRR131098:SRT131098 TBN131098:TBP131098 TLJ131098:TLL131098 TVF131098:TVH131098 UFB131098:UFD131098 UOX131098:UOZ131098 UYT131098:UYV131098 VIP131098:VIR131098 VSL131098:VSN131098 WCH131098:WCJ131098 WMD131098:WMF131098 WVZ131098:WWB131098 O196634:Q196634 JN196634:JP196634 TJ196634:TL196634 ADF196634:ADH196634 ANB196634:AND196634 AWX196634:AWZ196634 BGT196634:BGV196634 BQP196634:BQR196634 CAL196634:CAN196634 CKH196634:CKJ196634 CUD196634:CUF196634 DDZ196634:DEB196634 DNV196634:DNX196634 DXR196634:DXT196634 EHN196634:EHP196634 ERJ196634:ERL196634 FBF196634:FBH196634 FLB196634:FLD196634 FUX196634:FUZ196634 GET196634:GEV196634 GOP196634:GOR196634 GYL196634:GYN196634 HIH196634:HIJ196634 HSD196634:HSF196634 IBZ196634:ICB196634 ILV196634:ILX196634 IVR196634:IVT196634 JFN196634:JFP196634 JPJ196634:JPL196634 JZF196634:JZH196634 KJB196634:KJD196634 KSX196634:KSZ196634 LCT196634:LCV196634 LMP196634:LMR196634 LWL196634:LWN196634 MGH196634:MGJ196634 MQD196634:MQF196634 MZZ196634:NAB196634 NJV196634:NJX196634 NTR196634:NTT196634 ODN196634:ODP196634 ONJ196634:ONL196634 OXF196634:OXH196634 PHB196634:PHD196634 PQX196634:PQZ196634 QAT196634:QAV196634 QKP196634:QKR196634 QUL196634:QUN196634 REH196634:REJ196634 ROD196634:ROF196634 RXZ196634:RYB196634 SHV196634:SHX196634 SRR196634:SRT196634 TBN196634:TBP196634 TLJ196634:TLL196634 TVF196634:TVH196634 UFB196634:UFD196634 UOX196634:UOZ196634 UYT196634:UYV196634 VIP196634:VIR196634 VSL196634:VSN196634 WCH196634:WCJ196634 WMD196634:WMF196634 WVZ196634:WWB196634 O262170:Q262170 JN262170:JP262170 TJ262170:TL262170 ADF262170:ADH262170 ANB262170:AND262170 AWX262170:AWZ262170 BGT262170:BGV262170 BQP262170:BQR262170 CAL262170:CAN262170 CKH262170:CKJ262170 CUD262170:CUF262170 DDZ262170:DEB262170 DNV262170:DNX262170 DXR262170:DXT262170 EHN262170:EHP262170 ERJ262170:ERL262170 FBF262170:FBH262170 FLB262170:FLD262170 FUX262170:FUZ262170 GET262170:GEV262170 GOP262170:GOR262170 GYL262170:GYN262170 HIH262170:HIJ262170 HSD262170:HSF262170 IBZ262170:ICB262170 ILV262170:ILX262170 IVR262170:IVT262170 JFN262170:JFP262170 JPJ262170:JPL262170 JZF262170:JZH262170 KJB262170:KJD262170 KSX262170:KSZ262170 LCT262170:LCV262170 LMP262170:LMR262170 LWL262170:LWN262170 MGH262170:MGJ262170 MQD262170:MQF262170 MZZ262170:NAB262170 NJV262170:NJX262170 NTR262170:NTT262170 ODN262170:ODP262170 ONJ262170:ONL262170 OXF262170:OXH262170 PHB262170:PHD262170 PQX262170:PQZ262170 QAT262170:QAV262170 QKP262170:QKR262170 QUL262170:QUN262170 REH262170:REJ262170 ROD262170:ROF262170 RXZ262170:RYB262170 SHV262170:SHX262170 SRR262170:SRT262170 TBN262170:TBP262170 TLJ262170:TLL262170 TVF262170:TVH262170 UFB262170:UFD262170 UOX262170:UOZ262170 UYT262170:UYV262170 VIP262170:VIR262170 VSL262170:VSN262170 WCH262170:WCJ262170 WMD262170:WMF262170 WVZ262170:WWB262170 O327706:Q327706 JN327706:JP327706 TJ327706:TL327706 ADF327706:ADH327706 ANB327706:AND327706 AWX327706:AWZ327706 BGT327706:BGV327706 BQP327706:BQR327706 CAL327706:CAN327706 CKH327706:CKJ327706 CUD327706:CUF327706 DDZ327706:DEB327706 DNV327706:DNX327706 DXR327706:DXT327706 EHN327706:EHP327706 ERJ327706:ERL327706 FBF327706:FBH327706 FLB327706:FLD327706 FUX327706:FUZ327706 GET327706:GEV327706 GOP327706:GOR327706 GYL327706:GYN327706 HIH327706:HIJ327706 HSD327706:HSF327706 IBZ327706:ICB327706 ILV327706:ILX327706 IVR327706:IVT327706 JFN327706:JFP327706 JPJ327706:JPL327706 JZF327706:JZH327706 KJB327706:KJD327706 KSX327706:KSZ327706 LCT327706:LCV327706 LMP327706:LMR327706 LWL327706:LWN327706 MGH327706:MGJ327706 MQD327706:MQF327706 MZZ327706:NAB327706 NJV327706:NJX327706 NTR327706:NTT327706 ODN327706:ODP327706 ONJ327706:ONL327706 OXF327706:OXH327706 PHB327706:PHD327706 PQX327706:PQZ327706 QAT327706:QAV327706 QKP327706:QKR327706 QUL327706:QUN327706 REH327706:REJ327706 ROD327706:ROF327706 RXZ327706:RYB327706 SHV327706:SHX327706 SRR327706:SRT327706 TBN327706:TBP327706 TLJ327706:TLL327706 TVF327706:TVH327706 UFB327706:UFD327706 UOX327706:UOZ327706 UYT327706:UYV327706 VIP327706:VIR327706 VSL327706:VSN327706 WCH327706:WCJ327706 WMD327706:WMF327706 WVZ327706:WWB327706 O393242:Q393242 JN393242:JP393242 TJ393242:TL393242 ADF393242:ADH393242 ANB393242:AND393242 AWX393242:AWZ393242 BGT393242:BGV393242 BQP393242:BQR393242 CAL393242:CAN393242 CKH393242:CKJ393242 CUD393242:CUF393242 DDZ393242:DEB393242 DNV393242:DNX393242 DXR393242:DXT393242 EHN393242:EHP393242 ERJ393242:ERL393242 FBF393242:FBH393242 FLB393242:FLD393242 FUX393242:FUZ393242 GET393242:GEV393242 GOP393242:GOR393242 GYL393242:GYN393242 HIH393242:HIJ393242 HSD393242:HSF393242 IBZ393242:ICB393242 ILV393242:ILX393242 IVR393242:IVT393242 JFN393242:JFP393242 JPJ393242:JPL393242 JZF393242:JZH393242 KJB393242:KJD393242 KSX393242:KSZ393242 LCT393242:LCV393242 LMP393242:LMR393242 LWL393242:LWN393242 MGH393242:MGJ393242 MQD393242:MQF393242 MZZ393242:NAB393242 NJV393242:NJX393242 NTR393242:NTT393242 ODN393242:ODP393242 ONJ393242:ONL393242 OXF393242:OXH393242 PHB393242:PHD393242 PQX393242:PQZ393242 QAT393242:QAV393242 QKP393242:QKR393242 QUL393242:QUN393242 REH393242:REJ393242 ROD393242:ROF393242 RXZ393242:RYB393242 SHV393242:SHX393242 SRR393242:SRT393242 TBN393242:TBP393242 TLJ393242:TLL393242 TVF393242:TVH393242 UFB393242:UFD393242 UOX393242:UOZ393242 UYT393242:UYV393242 VIP393242:VIR393242 VSL393242:VSN393242 WCH393242:WCJ393242 WMD393242:WMF393242 WVZ393242:WWB393242 O458778:Q458778 JN458778:JP458778 TJ458778:TL458778 ADF458778:ADH458778 ANB458778:AND458778 AWX458778:AWZ458778 BGT458778:BGV458778 BQP458778:BQR458778 CAL458778:CAN458778 CKH458778:CKJ458778 CUD458778:CUF458778 DDZ458778:DEB458778 DNV458778:DNX458778 DXR458778:DXT458778 EHN458778:EHP458778 ERJ458778:ERL458778 FBF458778:FBH458778 FLB458778:FLD458778 FUX458778:FUZ458778 GET458778:GEV458778 GOP458778:GOR458778 GYL458778:GYN458778 HIH458778:HIJ458778 HSD458778:HSF458778 IBZ458778:ICB458778 ILV458778:ILX458778 IVR458778:IVT458778 JFN458778:JFP458778 JPJ458778:JPL458778 JZF458778:JZH458778 KJB458778:KJD458778 KSX458778:KSZ458778 LCT458778:LCV458778 LMP458778:LMR458778 LWL458778:LWN458778 MGH458778:MGJ458778 MQD458778:MQF458778 MZZ458778:NAB458778 NJV458778:NJX458778 NTR458778:NTT458778 ODN458778:ODP458778 ONJ458778:ONL458778 OXF458778:OXH458778 PHB458778:PHD458778 PQX458778:PQZ458778 QAT458778:QAV458778 QKP458778:QKR458778 QUL458778:QUN458778 REH458778:REJ458778 ROD458778:ROF458778 RXZ458778:RYB458778 SHV458778:SHX458778 SRR458778:SRT458778 TBN458778:TBP458778 TLJ458778:TLL458778 TVF458778:TVH458778 UFB458778:UFD458778 UOX458778:UOZ458778 UYT458778:UYV458778 VIP458778:VIR458778 VSL458778:VSN458778 WCH458778:WCJ458778 WMD458778:WMF458778 WVZ458778:WWB458778 O524314:Q524314 JN524314:JP524314 TJ524314:TL524314 ADF524314:ADH524314 ANB524314:AND524314 AWX524314:AWZ524314 BGT524314:BGV524314 BQP524314:BQR524314 CAL524314:CAN524314 CKH524314:CKJ524314 CUD524314:CUF524314 DDZ524314:DEB524314 DNV524314:DNX524314 DXR524314:DXT524314 EHN524314:EHP524314 ERJ524314:ERL524314 FBF524314:FBH524314 FLB524314:FLD524314 FUX524314:FUZ524314 GET524314:GEV524314 GOP524314:GOR524314 GYL524314:GYN524314 HIH524314:HIJ524314 HSD524314:HSF524314 IBZ524314:ICB524314 ILV524314:ILX524314 IVR524314:IVT524314 JFN524314:JFP524314 JPJ524314:JPL524314 JZF524314:JZH524314 KJB524314:KJD524314 KSX524314:KSZ524314 LCT524314:LCV524314 LMP524314:LMR524314 LWL524314:LWN524314 MGH524314:MGJ524314 MQD524314:MQF524314 MZZ524314:NAB524314 NJV524314:NJX524314 NTR524314:NTT524314 ODN524314:ODP524314 ONJ524314:ONL524314 OXF524314:OXH524314 PHB524314:PHD524314 PQX524314:PQZ524314 QAT524314:QAV524314 QKP524314:QKR524314 QUL524314:QUN524314 REH524314:REJ524314 ROD524314:ROF524314 RXZ524314:RYB524314 SHV524314:SHX524314 SRR524314:SRT524314 TBN524314:TBP524314 TLJ524314:TLL524314 TVF524314:TVH524314 UFB524314:UFD524314 UOX524314:UOZ524314 UYT524314:UYV524314 VIP524314:VIR524314 VSL524314:VSN524314 WCH524314:WCJ524314 WMD524314:WMF524314 WVZ524314:WWB524314 O589850:Q589850 JN589850:JP589850 TJ589850:TL589850 ADF589850:ADH589850 ANB589850:AND589850 AWX589850:AWZ589850 BGT589850:BGV589850 BQP589850:BQR589850 CAL589850:CAN589850 CKH589850:CKJ589850 CUD589850:CUF589850 DDZ589850:DEB589850 DNV589850:DNX589850 DXR589850:DXT589850 EHN589850:EHP589850 ERJ589850:ERL589850 FBF589850:FBH589850 FLB589850:FLD589850 FUX589850:FUZ589850 GET589850:GEV589850 GOP589850:GOR589850 GYL589850:GYN589850 HIH589850:HIJ589850 HSD589850:HSF589850 IBZ589850:ICB589850 ILV589850:ILX589850 IVR589850:IVT589850 JFN589850:JFP589850 JPJ589850:JPL589850 JZF589850:JZH589850 KJB589850:KJD589850 KSX589850:KSZ589850 LCT589850:LCV589850 LMP589850:LMR589850 LWL589850:LWN589850 MGH589850:MGJ589850 MQD589850:MQF589850 MZZ589850:NAB589850 NJV589850:NJX589850 NTR589850:NTT589850 ODN589850:ODP589850 ONJ589850:ONL589850 OXF589850:OXH589850 PHB589850:PHD589850 PQX589850:PQZ589850 QAT589850:QAV589850 QKP589850:QKR589850 QUL589850:QUN589850 REH589850:REJ589850 ROD589850:ROF589850 RXZ589850:RYB589850 SHV589850:SHX589850 SRR589850:SRT589850 TBN589850:TBP589850 TLJ589850:TLL589850 TVF589850:TVH589850 UFB589850:UFD589850 UOX589850:UOZ589850 UYT589850:UYV589850 VIP589850:VIR589850 VSL589850:VSN589850 WCH589850:WCJ589850 WMD589850:WMF589850 WVZ589850:WWB589850 O655386:Q655386 JN655386:JP655386 TJ655386:TL655386 ADF655386:ADH655386 ANB655386:AND655386 AWX655386:AWZ655386 BGT655386:BGV655386 BQP655386:BQR655386 CAL655386:CAN655386 CKH655386:CKJ655386 CUD655386:CUF655386 DDZ655386:DEB655386 DNV655386:DNX655386 DXR655386:DXT655386 EHN655386:EHP655386 ERJ655386:ERL655386 FBF655386:FBH655386 FLB655386:FLD655386 FUX655386:FUZ655386 GET655386:GEV655386 GOP655386:GOR655386 GYL655386:GYN655386 HIH655386:HIJ655386 HSD655386:HSF655386 IBZ655386:ICB655386 ILV655386:ILX655386 IVR655386:IVT655386 JFN655386:JFP655386 JPJ655386:JPL655386 JZF655386:JZH655386 KJB655386:KJD655386 KSX655386:KSZ655386 LCT655386:LCV655386 LMP655386:LMR655386 LWL655386:LWN655386 MGH655386:MGJ655386 MQD655386:MQF655386 MZZ655386:NAB655386 NJV655386:NJX655386 NTR655386:NTT655386 ODN655386:ODP655386 ONJ655386:ONL655386 OXF655386:OXH655386 PHB655386:PHD655386 PQX655386:PQZ655386 QAT655386:QAV655386 QKP655386:QKR655386 QUL655386:QUN655386 REH655386:REJ655386 ROD655386:ROF655386 RXZ655386:RYB655386 SHV655386:SHX655386 SRR655386:SRT655386 TBN655386:TBP655386 TLJ655386:TLL655386 TVF655386:TVH655386 UFB655386:UFD655386 UOX655386:UOZ655386 UYT655386:UYV655386 VIP655386:VIR655386 VSL655386:VSN655386 WCH655386:WCJ655386 WMD655386:WMF655386 WVZ655386:WWB655386 O720922:Q720922 JN720922:JP720922 TJ720922:TL720922 ADF720922:ADH720922 ANB720922:AND720922 AWX720922:AWZ720922 BGT720922:BGV720922 BQP720922:BQR720922 CAL720922:CAN720922 CKH720922:CKJ720922 CUD720922:CUF720922 DDZ720922:DEB720922 DNV720922:DNX720922 DXR720922:DXT720922 EHN720922:EHP720922 ERJ720922:ERL720922 FBF720922:FBH720922 FLB720922:FLD720922 FUX720922:FUZ720922 GET720922:GEV720922 GOP720922:GOR720922 GYL720922:GYN720922 HIH720922:HIJ720922 HSD720922:HSF720922 IBZ720922:ICB720922 ILV720922:ILX720922 IVR720922:IVT720922 JFN720922:JFP720922 JPJ720922:JPL720922 JZF720922:JZH720922 KJB720922:KJD720922 KSX720922:KSZ720922 LCT720922:LCV720922 LMP720922:LMR720922 LWL720922:LWN720922 MGH720922:MGJ720922 MQD720922:MQF720922 MZZ720922:NAB720922 NJV720922:NJX720922 NTR720922:NTT720922 ODN720922:ODP720922 ONJ720922:ONL720922 OXF720922:OXH720922 PHB720922:PHD720922 PQX720922:PQZ720922 QAT720922:QAV720922 QKP720922:QKR720922 QUL720922:QUN720922 REH720922:REJ720922 ROD720922:ROF720922 RXZ720922:RYB720922 SHV720922:SHX720922 SRR720922:SRT720922 TBN720922:TBP720922 TLJ720922:TLL720922 TVF720922:TVH720922 UFB720922:UFD720922 UOX720922:UOZ720922 UYT720922:UYV720922 VIP720922:VIR720922 VSL720922:VSN720922 WCH720922:WCJ720922 WMD720922:WMF720922 WVZ720922:WWB720922 O786458:Q786458 JN786458:JP786458 TJ786458:TL786458 ADF786458:ADH786458 ANB786458:AND786458 AWX786458:AWZ786458 BGT786458:BGV786458 BQP786458:BQR786458 CAL786458:CAN786458 CKH786458:CKJ786458 CUD786458:CUF786458 DDZ786458:DEB786458 DNV786458:DNX786458 DXR786458:DXT786458 EHN786458:EHP786458 ERJ786458:ERL786458 FBF786458:FBH786458 FLB786458:FLD786458 FUX786458:FUZ786458 GET786458:GEV786458 GOP786458:GOR786458 GYL786458:GYN786458 HIH786458:HIJ786458 HSD786458:HSF786458 IBZ786458:ICB786458 ILV786458:ILX786458 IVR786458:IVT786458 JFN786458:JFP786458 JPJ786458:JPL786458 JZF786458:JZH786458 KJB786458:KJD786458 KSX786458:KSZ786458 LCT786458:LCV786458 LMP786458:LMR786458 LWL786458:LWN786458 MGH786458:MGJ786458 MQD786458:MQF786458 MZZ786458:NAB786458 NJV786458:NJX786458 NTR786458:NTT786458 ODN786458:ODP786458 ONJ786458:ONL786458 OXF786458:OXH786458 PHB786458:PHD786458 PQX786458:PQZ786458 QAT786458:QAV786458 QKP786458:QKR786458 QUL786458:QUN786458 REH786458:REJ786458 ROD786458:ROF786458 RXZ786458:RYB786458 SHV786458:SHX786458 SRR786458:SRT786458 TBN786458:TBP786458 TLJ786458:TLL786458 TVF786458:TVH786458 UFB786458:UFD786458 UOX786458:UOZ786458 UYT786458:UYV786458 VIP786458:VIR786458 VSL786458:VSN786458 WCH786458:WCJ786458 WMD786458:WMF786458 WVZ786458:WWB786458 O851994:Q851994 JN851994:JP851994 TJ851994:TL851994 ADF851994:ADH851994 ANB851994:AND851994 AWX851994:AWZ851994 BGT851994:BGV851994 BQP851994:BQR851994 CAL851994:CAN851994 CKH851994:CKJ851994 CUD851994:CUF851994 DDZ851994:DEB851994 DNV851994:DNX851994 DXR851994:DXT851994 EHN851994:EHP851994 ERJ851994:ERL851994 FBF851994:FBH851994 FLB851994:FLD851994 FUX851994:FUZ851994 GET851994:GEV851994 GOP851994:GOR851994 GYL851994:GYN851994 HIH851994:HIJ851994 HSD851994:HSF851994 IBZ851994:ICB851994 ILV851994:ILX851994 IVR851994:IVT851994 JFN851994:JFP851994 JPJ851994:JPL851994 JZF851994:JZH851994 KJB851994:KJD851994 KSX851994:KSZ851994 LCT851994:LCV851994 LMP851994:LMR851994 LWL851994:LWN851994 MGH851994:MGJ851994 MQD851994:MQF851994 MZZ851994:NAB851994 NJV851994:NJX851994 NTR851994:NTT851994 ODN851994:ODP851994 ONJ851994:ONL851994 OXF851994:OXH851994 PHB851994:PHD851994 PQX851994:PQZ851994 QAT851994:QAV851994 QKP851994:QKR851994 QUL851994:QUN851994 REH851994:REJ851994 ROD851994:ROF851994 RXZ851994:RYB851994 SHV851994:SHX851994 SRR851994:SRT851994 TBN851994:TBP851994 TLJ851994:TLL851994 TVF851994:TVH851994 UFB851994:UFD851994 UOX851994:UOZ851994 UYT851994:UYV851994 VIP851994:VIR851994 VSL851994:VSN851994 WCH851994:WCJ851994 WMD851994:WMF851994 WVZ851994:WWB851994 O917530:Q917530 JN917530:JP917530 TJ917530:TL917530 ADF917530:ADH917530 ANB917530:AND917530 AWX917530:AWZ917530 BGT917530:BGV917530 BQP917530:BQR917530 CAL917530:CAN917530 CKH917530:CKJ917530 CUD917530:CUF917530 DDZ917530:DEB917530 DNV917530:DNX917530 DXR917530:DXT917530 EHN917530:EHP917530 ERJ917530:ERL917530 FBF917530:FBH917530 FLB917530:FLD917530 FUX917530:FUZ917530 GET917530:GEV917530 GOP917530:GOR917530 GYL917530:GYN917530 HIH917530:HIJ917530 HSD917530:HSF917530 IBZ917530:ICB917530 ILV917530:ILX917530 IVR917530:IVT917530 JFN917530:JFP917530 JPJ917530:JPL917530 JZF917530:JZH917530 KJB917530:KJD917530 KSX917530:KSZ917530 LCT917530:LCV917530 LMP917530:LMR917530 LWL917530:LWN917530 MGH917530:MGJ917530 MQD917530:MQF917530 MZZ917530:NAB917530 NJV917530:NJX917530 NTR917530:NTT917530 ODN917530:ODP917530 ONJ917530:ONL917530 OXF917530:OXH917530 PHB917530:PHD917530 PQX917530:PQZ917530 QAT917530:QAV917530 QKP917530:QKR917530 QUL917530:QUN917530 REH917530:REJ917530 ROD917530:ROF917530 RXZ917530:RYB917530 SHV917530:SHX917530 SRR917530:SRT917530 TBN917530:TBP917530 TLJ917530:TLL917530 TVF917530:TVH917530 UFB917530:UFD917530 UOX917530:UOZ917530 UYT917530:UYV917530 VIP917530:VIR917530 VSL917530:VSN917530 WCH917530:WCJ917530 WMD917530:WMF917530 WVZ917530:WWB917530 O983066:Q983066 JN983066:JP983066 TJ983066:TL983066 ADF983066:ADH983066 ANB983066:AND983066 AWX983066:AWZ983066 BGT983066:BGV983066 BQP983066:BQR983066 CAL983066:CAN983066 CKH983066:CKJ983066 CUD983066:CUF983066 DDZ983066:DEB983066 DNV983066:DNX983066 DXR983066:DXT983066 EHN983066:EHP983066 ERJ983066:ERL983066 FBF983066:FBH983066 FLB983066:FLD983066 FUX983066:FUZ983066 GET983066:GEV983066 GOP983066:GOR983066 GYL983066:GYN983066 HIH983066:HIJ983066 HSD983066:HSF983066 IBZ983066:ICB983066 ILV983066:ILX983066 IVR983066:IVT983066 JFN983066:JFP983066 JPJ983066:JPL983066 JZF983066:JZH983066 KJB983066:KJD983066 KSX983066:KSZ983066 LCT983066:LCV983066 LMP983066:LMR983066 LWL983066:LWN983066 MGH983066:MGJ983066 MQD983066:MQF983066 MZZ983066:NAB983066 NJV983066:NJX983066 NTR983066:NTT983066 ODN983066:ODP983066 ONJ983066:ONL983066 OXF983066:OXH983066 PHB983066:PHD983066 PQX983066:PQZ983066 QAT983066:QAV983066 QKP983066:QKR983066 QUL983066:QUN983066 REH983066:REJ983066 ROD983066:ROF983066 RXZ983066:RYB983066 SHV983066:SHX983066 SRR983066:SRT983066 TBN983066:TBP983066 TLJ983066:TLL983066 TVF983066:TVH983066 UFB983066:UFD983066 UOX983066:UOZ983066 UYT983066:UYV983066 VIP983066:VIR983066 VSL983066:VSN983066 WCH983066:WCJ983066 WMD983066:WMF983066 WVZ983066:WWB983066 O27:Q27 JN27:JP27 TJ27:TL27 ADF27:ADH27 ANB27:AND27 AWX27:AWZ27 BGT27:BGV27 BQP27:BQR27 CAL27:CAN27 CKH27:CKJ27 CUD27:CUF27 DDZ27:DEB27 DNV27:DNX27 DXR27:DXT27 EHN27:EHP27 ERJ27:ERL27 FBF27:FBH27 FLB27:FLD27 FUX27:FUZ27 GET27:GEV27 GOP27:GOR27 GYL27:GYN27 HIH27:HIJ27 HSD27:HSF27 IBZ27:ICB27 ILV27:ILX27 IVR27:IVT27 JFN27:JFP27 JPJ27:JPL27 JZF27:JZH27 KJB27:KJD27 KSX27:KSZ27 LCT27:LCV27 LMP27:LMR27 LWL27:LWN27 MGH27:MGJ27 MQD27:MQF27 MZZ27:NAB27 NJV27:NJX27 NTR27:NTT27 ODN27:ODP27 ONJ27:ONL27 OXF27:OXH27 PHB27:PHD27 PQX27:PQZ27 QAT27:QAV27 QKP27:QKR27 QUL27:QUN27 REH27:REJ27 ROD27:ROF27 RXZ27:RYB27 SHV27:SHX27 SRR27:SRT27 TBN27:TBP27 TLJ27:TLL27 TVF27:TVH27 UFB27:UFD27 UOX27:UOZ27 UYT27:UYV27 VIP27:VIR27 VSL27:VSN27 WCH27:WCJ27 WMD27:WMF27 WVZ27:WWB27 O65564:Q65564 JN65564:JP65564 TJ65564:TL65564 ADF65564:ADH65564 ANB65564:AND65564 AWX65564:AWZ65564 BGT65564:BGV65564 BQP65564:BQR65564 CAL65564:CAN65564 CKH65564:CKJ65564 CUD65564:CUF65564 DDZ65564:DEB65564 DNV65564:DNX65564 DXR65564:DXT65564 EHN65564:EHP65564 ERJ65564:ERL65564 FBF65564:FBH65564 FLB65564:FLD65564 FUX65564:FUZ65564 GET65564:GEV65564 GOP65564:GOR65564 GYL65564:GYN65564 HIH65564:HIJ65564 HSD65564:HSF65564 IBZ65564:ICB65564 ILV65564:ILX65564 IVR65564:IVT65564 JFN65564:JFP65564 JPJ65564:JPL65564 JZF65564:JZH65564 KJB65564:KJD65564 KSX65564:KSZ65564 LCT65564:LCV65564 LMP65564:LMR65564 LWL65564:LWN65564 MGH65564:MGJ65564 MQD65564:MQF65564 MZZ65564:NAB65564 NJV65564:NJX65564 NTR65564:NTT65564 ODN65564:ODP65564 ONJ65564:ONL65564 OXF65564:OXH65564 PHB65564:PHD65564 PQX65564:PQZ65564 QAT65564:QAV65564 QKP65564:QKR65564 QUL65564:QUN65564 REH65564:REJ65564 ROD65564:ROF65564 RXZ65564:RYB65564 SHV65564:SHX65564 SRR65564:SRT65564 TBN65564:TBP65564 TLJ65564:TLL65564 TVF65564:TVH65564 UFB65564:UFD65564 UOX65564:UOZ65564 UYT65564:UYV65564 VIP65564:VIR65564 VSL65564:VSN65564 WCH65564:WCJ65564 WMD65564:WMF65564 WVZ65564:WWB65564 O131100:Q131100 JN131100:JP131100 TJ131100:TL131100 ADF131100:ADH131100 ANB131100:AND131100 AWX131100:AWZ131100 BGT131100:BGV131100 BQP131100:BQR131100 CAL131100:CAN131100 CKH131100:CKJ131100 CUD131100:CUF131100 DDZ131100:DEB131100 DNV131100:DNX131100 DXR131100:DXT131100 EHN131100:EHP131100 ERJ131100:ERL131100 FBF131100:FBH131100 FLB131100:FLD131100 FUX131100:FUZ131100 GET131100:GEV131100 GOP131100:GOR131100 GYL131100:GYN131100 HIH131100:HIJ131100 HSD131100:HSF131100 IBZ131100:ICB131100 ILV131100:ILX131100 IVR131100:IVT131100 JFN131100:JFP131100 JPJ131100:JPL131100 JZF131100:JZH131100 KJB131100:KJD131100 KSX131100:KSZ131100 LCT131100:LCV131100 LMP131100:LMR131100 LWL131100:LWN131100 MGH131100:MGJ131100 MQD131100:MQF131100 MZZ131100:NAB131100 NJV131100:NJX131100 NTR131100:NTT131100 ODN131100:ODP131100 ONJ131100:ONL131100 OXF131100:OXH131100 PHB131100:PHD131100 PQX131100:PQZ131100 QAT131100:QAV131100 QKP131100:QKR131100 QUL131100:QUN131100 REH131100:REJ131100 ROD131100:ROF131100 RXZ131100:RYB131100 SHV131100:SHX131100 SRR131100:SRT131100 TBN131100:TBP131100 TLJ131100:TLL131100 TVF131100:TVH131100 UFB131100:UFD131100 UOX131100:UOZ131100 UYT131100:UYV131100 VIP131100:VIR131100 VSL131100:VSN131100 WCH131100:WCJ131100 WMD131100:WMF131100 WVZ131100:WWB131100 O196636:Q196636 JN196636:JP196636 TJ196636:TL196636 ADF196636:ADH196636 ANB196636:AND196636 AWX196636:AWZ196636 BGT196636:BGV196636 BQP196636:BQR196636 CAL196636:CAN196636 CKH196636:CKJ196636 CUD196636:CUF196636 DDZ196636:DEB196636 DNV196636:DNX196636 DXR196636:DXT196636 EHN196636:EHP196636 ERJ196636:ERL196636 FBF196636:FBH196636 FLB196636:FLD196636 FUX196636:FUZ196636 GET196636:GEV196636 GOP196636:GOR196636 GYL196636:GYN196636 HIH196636:HIJ196636 HSD196636:HSF196636 IBZ196636:ICB196636 ILV196636:ILX196636 IVR196636:IVT196636 JFN196636:JFP196636 JPJ196636:JPL196636 JZF196636:JZH196636 KJB196636:KJD196636 KSX196636:KSZ196636 LCT196636:LCV196636 LMP196636:LMR196636 LWL196636:LWN196636 MGH196636:MGJ196636 MQD196636:MQF196636 MZZ196636:NAB196636 NJV196636:NJX196636 NTR196636:NTT196636 ODN196636:ODP196636 ONJ196636:ONL196636 OXF196636:OXH196636 PHB196636:PHD196636 PQX196636:PQZ196636 QAT196636:QAV196636 QKP196636:QKR196636 QUL196636:QUN196636 REH196636:REJ196636 ROD196636:ROF196636 RXZ196636:RYB196636 SHV196636:SHX196636 SRR196636:SRT196636 TBN196636:TBP196636 TLJ196636:TLL196636 TVF196636:TVH196636 UFB196636:UFD196636 UOX196636:UOZ196636 UYT196636:UYV196636 VIP196636:VIR196636 VSL196636:VSN196636 WCH196636:WCJ196636 WMD196636:WMF196636 WVZ196636:WWB196636 O262172:Q262172 JN262172:JP262172 TJ262172:TL262172 ADF262172:ADH262172 ANB262172:AND262172 AWX262172:AWZ262172 BGT262172:BGV262172 BQP262172:BQR262172 CAL262172:CAN262172 CKH262172:CKJ262172 CUD262172:CUF262172 DDZ262172:DEB262172 DNV262172:DNX262172 DXR262172:DXT262172 EHN262172:EHP262172 ERJ262172:ERL262172 FBF262172:FBH262172 FLB262172:FLD262172 FUX262172:FUZ262172 GET262172:GEV262172 GOP262172:GOR262172 GYL262172:GYN262172 HIH262172:HIJ262172 HSD262172:HSF262172 IBZ262172:ICB262172 ILV262172:ILX262172 IVR262172:IVT262172 JFN262172:JFP262172 JPJ262172:JPL262172 JZF262172:JZH262172 KJB262172:KJD262172 KSX262172:KSZ262172 LCT262172:LCV262172 LMP262172:LMR262172 LWL262172:LWN262172 MGH262172:MGJ262172 MQD262172:MQF262172 MZZ262172:NAB262172 NJV262172:NJX262172 NTR262172:NTT262172 ODN262172:ODP262172 ONJ262172:ONL262172 OXF262172:OXH262172 PHB262172:PHD262172 PQX262172:PQZ262172 QAT262172:QAV262172 QKP262172:QKR262172 QUL262172:QUN262172 REH262172:REJ262172 ROD262172:ROF262172 RXZ262172:RYB262172 SHV262172:SHX262172 SRR262172:SRT262172 TBN262172:TBP262172 TLJ262172:TLL262172 TVF262172:TVH262172 UFB262172:UFD262172 UOX262172:UOZ262172 UYT262172:UYV262172 VIP262172:VIR262172 VSL262172:VSN262172 WCH262172:WCJ262172 WMD262172:WMF262172 WVZ262172:WWB262172 O327708:Q327708 JN327708:JP327708 TJ327708:TL327708 ADF327708:ADH327708 ANB327708:AND327708 AWX327708:AWZ327708 BGT327708:BGV327708 BQP327708:BQR327708 CAL327708:CAN327708 CKH327708:CKJ327708 CUD327708:CUF327708 DDZ327708:DEB327708 DNV327708:DNX327708 DXR327708:DXT327708 EHN327708:EHP327708 ERJ327708:ERL327708 FBF327708:FBH327708 FLB327708:FLD327708 FUX327708:FUZ327708 GET327708:GEV327708 GOP327708:GOR327708 GYL327708:GYN327708 HIH327708:HIJ327708 HSD327708:HSF327708 IBZ327708:ICB327708 ILV327708:ILX327708 IVR327708:IVT327708 JFN327708:JFP327708 JPJ327708:JPL327708 JZF327708:JZH327708 KJB327708:KJD327708 KSX327708:KSZ327708 LCT327708:LCV327708 LMP327708:LMR327708 LWL327708:LWN327708 MGH327708:MGJ327708 MQD327708:MQF327708 MZZ327708:NAB327708 NJV327708:NJX327708 NTR327708:NTT327708 ODN327708:ODP327708 ONJ327708:ONL327708 OXF327708:OXH327708 PHB327708:PHD327708 PQX327708:PQZ327708 QAT327708:QAV327708 QKP327708:QKR327708 QUL327708:QUN327708 REH327708:REJ327708 ROD327708:ROF327708 RXZ327708:RYB327708 SHV327708:SHX327708 SRR327708:SRT327708 TBN327708:TBP327708 TLJ327708:TLL327708 TVF327708:TVH327708 UFB327708:UFD327708 UOX327708:UOZ327708 UYT327708:UYV327708 VIP327708:VIR327708 VSL327708:VSN327708 WCH327708:WCJ327708 WMD327708:WMF327708 WVZ327708:WWB327708 O393244:Q393244 JN393244:JP393244 TJ393244:TL393244 ADF393244:ADH393244 ANB393244:AND393244 AWX393244:AWZ393244 BGT393244:BGV393244 BQP393244:BQR393244 CAL393244:CAN393244 CKH393244:CKJ393244 CUD393244:CUF393244 DDZ393244:DEB393244 DNV393244:DNX393244 DXR393244:DXT393244 EHN393244:EHP393244 ERJ393244:ERL393244 FBF393244:FBH393244 FLB393244:FLD393244 FUX393244:FUZ393244 GET393244:GEV393244 GOP393244:GOR393244 GYL393244:GYN393244 HIH393244:HIJ393244 HSD393244:HSF393244 IBZ393244:ICB393244 ILV393244:ILX393244 IVR393244:IVT393244 JFN393244:JFP393244 JPJ393244:JPL393244 JZF393244:JZH393244 KJB393244:KJD393244 KSX393244:KSZ393244 LCT393244:LCV393244 LMP393244:LMR393244 LWL393244:LWN393244 MGH393244:MGJ393244 MQD393244:MQF393244 MZZ393244:NAB393244 NJV393244:NJX393244 NTR393244:NTT393244 ODN393244:ODP393244 ONJ393244:ONL393244 OXF393244:OXH393244 PHB393244:PHD393244 PQX393244:PQZ393244 QAT393244:QAV393244 QKP393244:QKR393244 QUL393244:QUN393244 REH393244:REJ393244 ROD393244:ROF393244 RXZ393244:RYB393244 SHV393244:SHX393244 SRR393244:SRT393244 TBN393244:TBP393244 TLJ393244:TLL393244 TVF393244:TVH393244 UFB393244:UFD393244 UOX393244:UOZ393244 UYT393244:UYV393244 VIP393244:VIR393244 VSL393244:VSN393244 WCH393244:WCJ393244 WMD393244:WMF393244 WVZ393244:WWB393244 O458780:Q458780 JN458780:JP458780 TJ458780:TL458780 ADF458780:ADH458780 ANB458780:AND458780 AWX458780:AWZ458780 BGT458780:BGV458780 BQP458780:BQR458780 CAL458780:CAN458780 CKH458780:CKJ458780 CUD458780:CUF458780 DDZ458780:DEB458780 DNV458780:DNX458780 DXR458780:DXT458780 EHN458780:EHP458780 ERJ458780:ERL458780 FBF458780:FBH458780 FLB458780:FLD458780 FUX458780:FUZ458780 GET458780:GEV458780 GOP458780:GOR458780 GYL458780:GYN458780 HIH458780:HIJ458780 HSD458780:HSF458780 IBZ458780:ICB458780 ILV458780:ILX458780 IVR458780:IVT458780 JFN458780:JFP458780 JPJ458780:JPL458780 JZF458780:JZH458780 KJB458780:KJD458780 KSX458780:KSZ458780 LCT458780:LCV458780 LMP458780:LMR458780 LWL458780:LWN458780 MGH458780:MGJ458780 MQD458780:MQF458780 MZZ458780:NAB458780 NJV458780:NJX458780 NTR458780:NTT458780 ODN458780:ODP458780 ONJ458780:ONL458780 OXF458780:OXH458780 PHB458780:PHD458780 PQX458780:PQZ458780 QAT458780:QAV458780 QKP458780:QKR458780 QUL458780:QUN458780 REH458780:REJ458780 ROD458780:ROF458780 RXZ458780:RYB458780 SHV458780:SHX458780 SRR458780:SRT458780 TBN458780:TBP458780 TLJ458780:TLL458780 TVF458780:TVH458780 UFB458780:UFD458780 UOX458780:UOZ458780 UYT458780:UYV458780 VIP458780:VIR458780 VSL458780:VSN458780 WCH458780:WCJ458780 WMD458780:WMF458780 WVZ458780:WWB458780 O524316:Q524316 JN524316:JP524316 TJ524316:TL524316 ADF524316:ADH524316 ANB524316:AND524316 AWX524316:AWZ524316 BGT524316:BGV524316 BQP524316:BQR524316 CAL524316:CAN524316 CKH524316:CKJ524316 CUD524316:CUF524316 DDZ524316:DEB524316 DNV524316:DNX524316 DXR524316:DXT524316 EHN524316:EHP524316 ERJ524316:ERL524316 FBF524316:FBH524316 FLB524316:FLD524316 FUX524316:FUZ524316 GET524316:GEV524316 GOP524316:GOR524316 GYL524316:GYN524316 HIH524316:HIJ524316 HSD524316:HSF524316 IBZ524316:ICB524316 ILV524316:ILX524316 IVR524316:IVT524316 JFN524316:JFP524316 JPJ524316:JPL524316 JZF524316:JZH524316 KJB524316:KJD524316 KSX524316:KSZ524316 LCT524316:LCV524316 LMP524316:LMR524316 LWL524316:LWN524316 MGH524316:MGJ524316 MQD524316:MQF524316 MZZ524316:NAB524316 NJV524316:NJX524316 NTR524316:NTT524316 ODN524316:ODP524316 ONJ524316:ONL524316 OXF524316:OXH524316 PHB524316:PHD524316 PQX524316:PQZ524316 QAT524316:QAV524316 QKP524316:QKR524316 QUL524316:QUN524316 REH524316:REJ524316 ROD524316:ROF524316 RXZ524316:RYB524316 SHV524316:SHX524316 SRR524316:SRT524316 TBN524316:TBP524316 TLJ524316:TLL524316 TVF524316:TVH524316 UFB524316:UFD524316 UOX524316:UOZ524316 UYT524316:UYV524316 VIP524316:VIR524316 VSL524316:VSN524316 WCH524316:WCJ524316 WMD524316:WMF524316 WVZ524316:WWB524316 O589852:Q589852 JN589852:JP589852 TJ589852:TL589852 ADF589852:ADH589852 ANB589852:AND589852 AWX589852:AWZ589852 BGT589852:BGV589852 BQP589852:BQR589852 CAL589852:CAN589852 CKH589852:CKJ589852 CUD589852:CUF589852 DDZ589852:DEB589852 DNV589852:DNX589852 DXR589852:DXT589852 EHN589852:EHP589852 ERJ589852:ERL589852 FBF589852:FBH589852 FLB589852:FLD589852 FUX589852:FUZ589852 GET589852:GEV589852 GOP589852:GOR589852 GYL589852:GYN589852 HIH589852:HIJ589852 HSD589852:HSF589852 IBZ589852:ICB589852 ILV589852:ILX589852 IVR589852:IVT589852 JFN589852:JFP589852 JPJ589852:JPL589852 JZF589852:JZH589852 KJB589852:KJD589852 KSX589852:KSZ589852 LCT589852:LCV589852 LMP589852:LMR589852 LWL589852:LWN589852 MGH589852:MGJ589852 MQD589852:MQF589852 MZZ589852:NAB589852 NJV589852:NJX589852 NTR589852:NTT589852 ODN589852:ODP589852 ONJ589852:ONL589852 OXF589852:OXH589852 PHB589852:PHD589852 PQX589852:PQZ589852 QAT589852:QAV589852 QKP589852:QKR589852 QUL589852:QUN589852 REH589852:REJ589852 ROD589852:ROF589852 RXZ589852:RYB589852 SHV589852:SHX589852 SRR589852:SRT589852 TBN589852:TBP589852 TLJ589852:TLL589852 TVF589852:TVH589852 UFB589852:UFD589852 UOX589852:UOZ589852 UYT589852:UYV589852 VIP589852:VIR589852 VSL589852:VSN589852 WCH589852:WCJ589852 WMD589852:WMF589852 WVZ589852:WWB589852 O655388:Q655388 JN655388:JP655388 TJ655388:TL655388 ADF655388:ADH655388 ANB655388:AND655388 AWX655388:AWZ655388 BGT655388:BGV655388 BQP655388:BQR655388 CAL655388:CAN655388 CKH655388:CKJ655388 CUD655388:CUF655388 DDZ655388:DEB655388 DNV655388:DNX655388 DXR655388:DXT655388 EHN655388:EHP655388 ERJ655388:ERL655388 FBF655388:FBH655388 FLB655388:FLD655388 FUX655388:FUZ655388 GET655388:GEV655388 GOP655388:GOR655388 GYL655388:GYN655388 HIH655388:HIJ655388 HSD655388:HSF655388 IBZ655388:ICB655388 ILV655388:ILX655388 IVR655388:IVT655388 JFN655388:JFP655388 JPJ655388:JPL655388 JZF655388:JZH655388 KJB655388:KJD655388 KSX655388:KSZ655388 LCT655388:LCV655388 LMP655388:LMR655388 LWL655388:LWN655388 MGH655388:MGJ655388 MQD655388:MQF655388 MZZ655388:NAB655388 NJV655388:NJX655388 NTR655388:NTT655388 ODN655388:ODP655388 ONJ655388:ONL655388 OXF655388:OXH655388 PHB655388:PHD655388 PQX655388:PQZ655388 QAT655388:QAV655388 QKP655388:QKR655388 QUL655388:QUN655388 REH655388:REJ655388 ROD655388:ROF655388 RXZ655388:RYB655388 SHV655388:SHX655388 SRR655388:SRT655388 TBN655388:TBP655388 TLJ655388:TLL655388 TVF655388:TVH655388 UFB655388:UFD655388 UOX655388:UOZ655388 UYT655388:UYV655388 VIP655388:VIR655388 VSL655388:VSN655388 WCH655388:WCJ655388 WMD655388:WMF655388 WVZ655388:WWB655388 O720924:Q720924 JN720924:JP720924 TJ720924:TL720924 ADF720924:ADH720924 ANB720924:AND720924 AWX720924:AWZ720924 BGT720924:BGV720924 BQP720924:BQR720924 CAL720924:CAN720924 CKH720924:CKJ720924 CUD720924:CUF720924 DDZ720924:DEB720924 DNV720924:DNX720924 DXR720924:DXT720924 EHN720924:EHP720924 ERJ720924:ERL720924 FBF720924:FBH720924 FLB720924:FLD720924 FUX720924:FUZ720924 GET720924:GEV720924 GOP720924:GOR720924 GYL720924:GYN720924 HIH720924:HIJ720924 HSD720924:HSF720924 IBZ720924:ICB720924 ILV720924:ILX720924 IVR720924:IVT720924 JFN720924:JFP720924 JPJ720924:JPL720924 JZF720924:JZH720924 KJB720924:KJD720924 KSX720924:KSZ720924 LCT720924:LCV720924 LMP720924:LMR720924 LWL720924:LWN720924 MGH720924:MGJ720924 MQD720924:MQF720924 MZZ720924:NAB720924 NJV720924:NJX720924 NTR720924:NTT720924 ODN720924:ODP720924 ONJ720924:ONL720924 OXF720924:OXH720924 PHB720924:PHD720924 PQX720924:PQZ720924 QAT720924:QAV720924 QKP720924:QKR720924 QUL720924:QUN720924 REH720924:REJ720924 ROD720924:ROF720924 RXZ720924:RYB720924 SHV720924:SHX720924 SRR720924:SRT720924 TBN720924:TBP720924 TLJ720924:TLL720924 TVF720924:TVH720924 UFB720924:UFD720924 UOX720924:UOZ720924 UYT720924:UYV720924 VIP720924:VIR720924 VSL720924:VSN720924 WCH720924:WCJ720924 WMD720924:WMF720924 WVZ720924:WWB720924 O786460:Q786460 JN786460:JP786460 TJ786460:TL786460 ADF786460:ADH786460 ANB786460:AND786460 AWX786460:AWZ786460 BGT786460:BGV786460 BQP786460:BQR786460 CAL786460:CAN786460 CKH786460:CKJ786460 CUD786460:CUF786460 DDZ786460:DEB786460 DNV786460:DNX786460 DXR786460:DXT786460 EHN786460:EHP786460 ERJ786460:ERL786460 FBF786460:FBH786460 FLB786460:FLD786460 FUX786460:FUZ786460 GET786460:GEV786460 GOP786460:GOR786460 GYL786460:GYN786460 HIH786460:HIJ786460 HSD786460:HSF786460 IBZ786460:ICB786460 ILV786460:ILX786460 IVR786460:IVT786460 JFN786460:JFP786460 JPJ786460:JPL786460 JZF786460:JZH786460 KJB786460:KJD786460 KSX786460:KSZ786460 LCT786460:LCV786460 LMP786460:LMR786460 LWL786460:LWN786460 MGH786460:MGJ786460 MQD786460:MQF786460 MZZ786460:NAB786460 NJV786460:NJX786460 NTR786460:NTT786460 ODN786460:ODP786460 ONJ786460:ONL786460 OXF786460:OXH786460 PHB786460:PHD786460 PQX786460:PQZ786460 QAT786460:QAV786460 QKP786460:QKR786460 QUL786460:QUN786460 REH786460:REJ786460 ROD786460:ROF786460 RXZ786460:RYB786460 SHV786460:SHX786460 SRR786460:SRT786460 TBN786460:TBP786460 TLJ786460:TLL786460 TVF786460:TVH786460 UFB786460:UFD786460 UOX786460:UOZ786460 UYT786460:UYV786460 VIP786460:VIR786460 VSL786460:VSN786460 WCH786460:WCJ786460 WMD786460:WMF786460 WVZ786460:WWB786460 O851996:Q851996 JN851996:JP851996 TJ851996:TL851996 ADF851996:ADH851996 ANB851996:AND851996 AWX851996:AWZ851996 BGT851996:BGV851996 BQP851996:BQR851996 CAL851996:CAN851996 CKH851996:CKJ851996 CUD851996:CUF851996 DDZ851996:DEB851996 DNV851996:DNX851996 DXR851996:DXT851996 EHN851996:EHP851996 ERJ851996:ERL851996 FBF851996:FBH851996 FLB851996:FLD851996 FUX851996:FUZ851996 GET851996:GEV851996 GOP851996:GOR851996 GYL851996:GYN851996 HIH851996:HIJ851996 HSD851996:HSF851996 IBZ851996:ICB851996 ILV851996:ILX851996 IVR851996:IVT851996 JFN851996:JFP851996 JPJ851996:JPL851996 JZF851996:JZH851996 KJB851996:KJD851996 KSX851996:KSZ851996 LCT851996:LCV851996 LMP851996:LMR851996 LWL851996:LWN851996 MGH851996:MGJ851996 MQD851996:MQF851996 MZZ851996:NAB851996 NJV851996:NJX851996 NTR851996:NTT851996 ODN851996:ODP851996 ONJ851996:ONL851996 OXF851996:OXH851996 PHB851996:PHD851996 PQX851996:PQZ851996 QAT851996:QAV851996 QKP851996:QKR851996 QUL851996:QUN851996 REH851996:REJ851996 ROD851996:ROF851996 RXZ851996:RYB851996 SHV851996:SHX851996 SRR851996:SRT851996 TBN851996:TBP851996 TLJ851996:TLL851996 TVF851996:TVH851996 UFB851996:UFD851996 UOX851996:UOZ851996 UYT851996:UYV851996 VIP851996:VIR851996 VSL851996:VSN851996 WCH851996:WCJ851996 WMD851996:WMF851996 WVZ851996:WWB851996 O917532:Q917532 JN917532:JP917532 TJ917532:TL917532 ADF917532:ADH917532 ANB917532:AND917532 AWX917532:AWZ917532 BGT917532:BGV917532 BQP917532:BQR917532 CAL917532:CAN917532 CKH917532:CKJ917532 CUD917532:CUF917532 DDZ917532:DEB917532 DNV917532:DNX917532 DXR917532:DXT917532 EHN917532:EHP917532 ERJ917532:ERL917532 FBF917532:FBH917532 FLB917532:FLD917532 FUX917532:FUZ917532 GET917532:GEV917532 GOP917532:GOR917532 GYL917532:GYN917532 HIH917532:HIJ917532 HSD917532:HSF917532 IBZ917532:ICB917532 ILV917532:ILX917532 IVR917532:IVT917532 JFN917532:JFP917532 JPJ917532:JPL917532 JZF917532:JZH917532 KJB917532:KJD917532 KSX917532:KSZ917532 LCT917532:LCV917532 LMP917532:LMR917532 LWL917532:LWN917532 MGH917532:MGJ917532 MQD917532:MQF917532 MZZ917532:NAB917532 NJV917532:NJX917532 NTR917532:NTT917532 ODN917532:ODP917532 ONJ917532:ONL917532 OXF917532:OXH917532 PHB917532:PHD917532 PQX917532:PQZ917532 QAT917532:QAV917532 QKP917532:QKR917532 QUL917532:QUN917532 REH917532:REJ917532 ROD917532:ROF917532 RXZ917532:RYB917532 SHV917532:SHX917532 SRR917532:SRT917532 TBN917532:TBP917532 TLJ917532:TLL917532 TVF917532:TVH917532 UFB917532:UFD917532 UOX917532:UOZ917532 UYT917532:UYV917532 VIP917532:VIR917532 VSL917532:VSN917532 WCH917532:WCJ917532 WMD917532:WMF917532 WVZ917532:WWB917532 O983068:Q983068 JN983068:JP983068 TJ983068:TL983068 ADF983068:ADH983068 ANB983068:AND983068 AWX983068:AWZ983068 BGT983068:BGV983068 BQP983068:BQR983068 CAL983068:CAN983068 CKH983068:CKJ983068 CUD983068:CUF983068 DDZ983068:DEB983068 DNV983068:DNX983068 DXR983068:DXT983068 EHN983068:EHP983068 ERJ983068:ERL983068 FBF983068:FBH983068 FLB983068:FLD983068 FUX983068:FUZ983068 GET983068:GEV983068 GOP983068:GOR983068 GYL983068:GYN983068 HIH983068:HIJ983068 HSD983068:HSF983068 IBZ983068:ICB983068 ILV983068:ILX983068 IVR983068:IVT983068 JFN983068:JFP983068 JPJ983068:JPL983068 JZF983068:JZH983068 KJB983068:KJD983068 KSX983068:KSZ983068 LCT983068:LCV983068 LMP983068:LMR983068 LWL983068:LWN983068 MGH983068:MGJ983068 MQD983068:MQF983068 MZZ983068:NAB983068 NJV983068:NJX983068 NTR983068:NTT983068 ODN983068:ODP983068 ONJ983068:ONL983068 OXF983068:OXH983068 PHB983068:PHD983068 PQX983068:PQZ983068 QAT983068:QAV983068 QKP983068:QKR983068 QUL983068:QUN983068 REH983068:REJ983068 ROD983068:ROF983068 RXZ983068:RYB983068 SHV983068:SHX983068 SRR983068:SRT983068 TBN983068:TBP983068 TLJ983068:TLL983068 TVF983068:TVH983068 UFB983068:UFD983068 UOX983068:UOZ983068 UYT983068:UYV983068 VIP983068:VIR983068 VSL983068:VSN983068 WCH983068:WCJ983068 WMD983068:WMF983068 WVZ983068:WWB983068">
      <formula1>"5,6,7,8,9,10,11,12,1"</formula1>
    </dataValidation>
    <dataValidation type="list" allowBlank="1" showInputMessage="1" showErrorMessage="1" sqref="D8">
      <formula1>"5,6,7,8,9,10,11"</formula1>
    </dataValidation>
    <dataValidation type="list" allowBlank="1" showInputMessage="1" showErrorMessage="1" prompt="対象者が受講する研修を以下より選択してください。_x000a_有資格者⇒実務者研修_x000a_無資格者⇒介護職員初任者研修、生活援助従事者研修" sqref="F34:L34">
      <formula1>"生活援助従事者研修（無資格者）,介護職員初任者研修（無資格者）,実務者研修（有資格者）"</formula1>
    </dataValidation>
    <dataValidation allowBlank="1" showInputMessage="1" showErrorMessage="1" prompt="緑色のセルには入力できません。" sqref="T25:T30"/>
    <dataValidation type="list" showInputMessage="1" showErrorMessage="1" sqref="L12:M12">
      <formula1>$AD$12:$AD$14</formula1>
    </dataValidation>
    <dataValidation type="date" allowBlank="1" showInputMessage="1" showErrorMessage="1" prompt="雇用期間中の日付を記載してください。" sqref="J36:L36">
      <formula1>45047</formula1>
      <formula2>45322</formula2>
    </dataValidation>
    <dataValidation allowBlank="1" showErrorMessage="1" promptTitle="【注意】" prompt="賃金が全体の５０%以上となるよう設定してください。_x000a_（下の「※事業費に占める賃金割合」参照）" sqref="I33:J33 M33:N33"/>
    <dataValidation operator="lessThanOrEqual" allowBlank="1" showErrorMessage="1" errorTitle="【注意】" error="賃金が全体の５０%以上となるよう設定してください。_x000a_（下の「※賃金の割合」参照）" promptTitle="【注意】" prompt="賃金が全体の５０%以上となるよう設定してください。_x000a_（下の「※事業費に占める賃金割合」参照）" sqref="Q33"/>
    <dataValidation allowBlank="1" showInputMessage="1" showErrorMessage="1" prompt="※免税事業者は税込額、課税事業者は税抜額が反映されます" sqref="T37:T38"/>
    <dataValidation showInputMessage="1" showErrorMessage="1" sqref="G15:J15"/>
    <dataValidation allowBlank="1" showInputMessage="1" showErrorMessage="1" errorTitle="雇用期間の設定に誤りがあります" error="雇用期間は2022/5/1～2023/1/31の間です" sqref="O14"/>
    <dataValidation type="date" allowBlank="1" showInputMessage="1" showErrorMessage="1" errorTitle="雇用期間の設定に誤り" error="雇用開始日は2022/5/1～2022/11/1の間となります" sqref="W10 W13">
      <formula1>45047</formula1>
      <formula2>45231</formula2>
    </dataValidation>
    <dataValidation type="date" allowBlank="1" showInputMessage="1" showErrorMessage="1" errorTitle="雇用期間の設定に誤り" error="2023/1/31までの間で雇用契約を締結します" sqref="Y10">
      <formula1>45047</formula1>
      <formula2>45231</formula2>
    </dataValidation>
    <dataValidation type="date" allowBlank="1" showInputMessage="1" showErrorMessage="1" errorTitle="雇用期間の設定に誤り" error="雇用開始日は2022/5/1～2022/11/1の間となります" sqref="Y13">
      <formula1>45047</formula1>
      <formula2>45322</formula2>
    </dataValidation>
    <dataValidation type="date" allowBlank="1" showInputMessage="1" showErrorMessage="1" prompt="雇用期間中の日付を記載してください。" sqref="F36:H36">
      <formula1>45047</formula1>
      <formula2>45322</formula2>
    </dataValidation>
  </dataValidations>
  <pageMargins left="0.7" right="0.7" top="0.75" bottom="0.75" header="0.3" footer="0.3"/>
  <pageSetup paperSize="9" scale="72" fitToHeight="0" orientation="portrait" r:id="rId1"/>
  <ignoredErrors>
    <ignoredError sqref="T1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4275" r:id="rId4" name="Group Box 3">
              <controlPr defaultSize="0" autoFill="0" autoPict="0">
                <anchor moveWithCells="1">
                  <from>
                    <xdr:col>2</xdr:col>
                    <xdr:colOff>704850</xdr:colOff>
                    <xdr:row>9</xdr:row>
                    <xdr:rowOff>200025</xdr:rowOff>
                  </from>
                  <to>
                    <xdr:col>3</xdr:col>
                    <xdr:colOff>0</xdr:colOff>
                    <xdr:row>12</xdr:row>
                    <xdr:rowOff>133350</xdr:rowOff>
                  </to>
                </anchor>
              </controlPr>
            </control>
          </mc:Choice>
        </mc:AlternateContent>
        <mc:AlternateContent xmlns:mc="http://schemas.openxmlformats.org/markup-compatibility/2006">
          <mc:Choice Requires="x14">
            <control shapeId="54293" r:id="rId5" name="Group Box 21">
              <controlPr defaultSize="0" autoFill="0" autoPict="0">
                <anchor moveWithCells="1">
                  <from>
                    <xdr:col>21</xdr:col>
                    <xdr:colOff>781050</xdr:colOff>
                    <xdr:row>7</xdr:row>
                    <xdr:rowOff>276225</xdr:rowOff>
                  </from>
                  <to>
                    <xdr:col>33</xdr:col>
                    <xdr:colOff>371475</xdr:colOff>
                    <xdr:row>9</xdr:row>
                    <xdr:rowOff>209550</xdr:rowOff>
                  </to>
                </anchor>
              </controlPr>
            </control>
          </mc:Choice>
        </mc:AlternateContent>
        <mc:AlternateContent xmlns:mc="http://schemas.openxmlformats.org/markup-compatibility/2006">
          <mc:Choice Requires="x14">
            <control shapeId="54294" r:id="rId6" name="Group Box 22">
              <controlPr defaultSize="0" autoFill="0" autoPict="0">
                <anchor moveWithCells="1">
                  <from>
                    <xdr:col>21</xdr:col>
                    <xdr:colOff>781050</xdr:colOff>
                    <xdr:row>7</xdr:row>
                    <xdr:rowOff>276225</xdr:rowOff>
                  </from>
                  <to>
                    <xdr:col>33</xdr:col>
                    <xdr:colOff>371475</xdr:colOff>
                    <xdr:row>9</xdr:row>
                    <xdr:rowOff>209550</xdr:rowOff>
                  </to>
                </anchor>
              </controlPr>
            </control>
          </mc:Choice>
        </mc:AlternateContent>
        <mc:AlternateContent xmlns:mc="http://schemas.openxmlformats.org/markup-compatibility/2006">
          <mc:Choice Requires="x14">
            <control shapeId="54295" r:id="rId7" name="Group Box 23">
              <controlPr defaultSize="0" autoFill="0" autoPict="0">
                <anchor moveWithCells="1">
                  <from>
                    <xdr:col>23</xdr:col>
                    <xdr:colOff>781050</xdr:colOff>
                    <xdr:row>7</xdr:row>
                    <xdr:rowOff>276225</xdr:rowOff>
                  </from>
                  <to>
                    <xdr:col>33</xdr:col>
                    <xdr:colOff>371475</xdr:colOff>
                    <xdr:row>9</xdr:row>
                    <xdr:rowOff>209550</xdr:rowOff>
                  </to>
                </anchor>
              </controlPr>
            </control>
          </mc:Choice>
        </mc:AlternateContent>
        <mc:AlternateContent xmlns:mc="http://schemas.openxmlformats.org/markup-compatibility/2006">
          <mc:Choice Requires="x14">
            <control shapeId="54296" r:id="rId8" name="Group Box 24">
              <controlPr defaultSize="0" autoFill="0" autoPict="0">
                <anchor moveWithCells="1">
                  <from>
                    <xdr:col>23</xdr:col>
                    <xdr:colOff>781050</xdr:colOff>
                    <xdr:row>7</xdr:row>
                    <xdr:rowOff>276225</xdr:rowOff>
                  </from>
                  <to>
                    <xdr:col>33</xdr:col>
                    <xdr:colOff>371475</xdr:colOff>
                    <xdr:row>9</xdr:row>
                    <xdr:rowOff>209550</xdr:rowOff>
                  </to>
                </anchor>
              </controlPr>
            </control>
          </mc:Choice>
        </mc:AlternateContent>
        <mc:AlternateContent xmlns:mc="http://schemas.openxmlformats.org/markup-compatibility/2006">
          <mc:Choice Requires="x14">
            <control shapeId="54297" r:id="rId9" name="Group Box 25">
              <controlPr defaultSize="0" autoFill="0" autoPict="0">
                <anchor moveWithCells="1">
                  <from>
                    <xdr:col>21</xdr:col>
                    <xdr:colOff>781050</xdr:colOff>
                    <xdr:row>9</xdr:row>
                    <xdr:rowOff>276225</xdr:rowOff>
                  </from>
                  <to>
                    <xdr:col>33</xdr:col>
                    <xdr:colOff>371475</xdr:colOff>
                    <xdr:row>12</xdr:row>
                    <xdr:rowOff>133350</xdr:rowOff>
                  </to>
                </anchor>
              </controlPr>
            </control>
          </mc:Choice>
        </mc:AlternateContent>
        <mc:AlternateContent xmlns:mc="http://schemas.openxmlformats.org/markup-compatibility/2006">
          <mc:Choice Requires="x14">
            <control shapeId="54298" r:id="rId10" name="Group Box 26">
              <controlPr defaultSize="0" autoFill="0" autoPict="0">
                <anchor moveWithCells="1">
                  <from>
                    <xdr:col>21</xdr:col>
                    <xdr:colOff>781050</xdr:colOff>
                    <xdr:row>9</xdr:row>
                    <xdr:rowOff>276225</xdr:rowOff>
                  </from>
                  <to>
                    <xdr:col>33</xdr:col>
                    <xdr:colOff>371475</xdr:colOff>
                    <xdr:row>12</xdr:row>
                    <xdr:rowOff>133350</xdr:rowOff>
                  </to>
                </anchor>
              </controlPr>
            </control>
          </mc:Choice>
        </mc:AlternateContent>
        <mc:AlternateContent xmlns:mc="http://schemas.openxmlformats.org/markup-compatibility/2006">
          <mc:Choice Requires="x14">
            <control shapeId="54299" r:id="rId11" name="Group Box 27">
              <controlPr defaultSize="0" autoFill="0" autoPict="0">
                <anchor moveWithCells="1">
                  <from>
                    <xdr:col>23</xdr:col>
                    <xdr:colOff>781050</xdr:colOff>
                    <xdr:row>9</xdr:row>
                    <xdr:rowOff>276225</xdr:rowOff>
                  </from>
                  <to>
                    <xdr:col>33</xdr:col>
                    <xdr:colOff>371475</xdr:colOff>
                    <xdr:row>12</xdr:row>
                    <xdr:rowOff>133350</xdr:rowOff>
                  </to>
                </anchor>
              </controlPr>
            </control>
          </mc:Choice>
        </mc:AlternateContent>
        <mc:AlternateContent xmlns:mc="http://schemas.openxmlformats.org/markup-compatibility/2006">
          <mc:Choice Requires="x14">
            <control shapeId="54300" r:id="rId12" name="Group Box 28">
              <controlPr defaultSize="0" autoFill="0" autoPict="0">
                <anchor moveWithCells="1">
                  <from>
                    <xdr:col>23</xdr:col>
                    <xdr:colOff>781050</xdr:colOff>
                    <xdr:row>9</xdr:row>
                    <xdr:rowOff>276225</xdr:rowOff>
                  </from>
                  <to>
                    <xdr:col>33</xdr:col>
                    <xdr:colOff>371475</xdr:colOff>
                    <xdr:row>12</xdr:row>
                    <xdr:rowOff>133350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7" operator="containsText" id="{1455F051-0A90-4373-A670-36939F27E6C0}">
            <xm:f>NOT(ISERROR(SEARCH($AD$12,L12)))</xm:f>
            <xm:f>$AD$12</xm:f>
            <x14:dxf>
              <font>
                <color rgb="FFFF0000"/>
              </font>
              <fill>
                <patternFill>
                  <bgColor theme="5" tint="0.39994506668294322"/>
                </patternFill>
              </fill>
            </x14:dxf>
          </x14:cfRule>
          <xm:sqref>L12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AB44"/>
  <sheetViews>
    <sheetView showGridLines="0" showZeros="0" view="pageBreakPreview" zoomScale="70" zoomScaleNormal="100" zoomScaleSheetLayoutView="70" workbookViewId="0">
      <selection activeCell="J17" sqref="J17"/>
    </sheetView>
  </sheetViews>
  <sheetFormatPr defaultColWidth="9" defaultRowHeight="13.5"/>
  <cols>
    <col min="1" max="1" width="1" style="286" customWidth="1"/>
    <col min="2" max="2" width="10.875" style="286" customWidth="1"/>
    <col min="3" max="3" width="10.625" style="286" customWidth="1"/>
    <col min="4" max="4" width="7.75" style="286" customWidth="1"/>
    <col min="5" max="5" width="2.875" style="286" customWidth="1"/>
    <col min="6" max="6" width="7.75" style="286" customWidth="1"/>
    <col min="7" max="7" width="4.75" style="286" customWidth="1"/>
    <col min="8" max="8" width="8.5" style="286" customWidth="1"/>
    <col min="9" max="9" width="9" style="286" customWidth="1"/>
    <col min="10" max="10" width="7.5" style="286" customWidth="1"/>
    <col min="11" max="11" width="8.625" style="286" customWidth="1"/>
    <col min="12" max="12" width="5" style="286" customWidth="1"/>
    <col min="13" max="13" width="3.375" style="286" customWidth="1"/>
    <col min="14" max="14" width="4.5" style="286" customWidth="1"/>
    <col min="15" max="15" width="8" style="286" customWidth="1"/>
    <col min="16" max="16" width="8.375" style="286" customWidth="1"/>
    <col min="17" max="17" width="2.625" style="286" customWidth="1"/>
    <col min="18" max="18" width="2.5" style="286" customWidth="1"/>
    <col min="19" max="25" width="0" style="286" hidden="1" customWidth="1"/>
    <col min="26" max="26" width="11.625" style="286" hidden="1" customWidth="1"/>
    <col min="27" max="27" width="3.5" style="286" hidden="1" customWidth="1"/>
    <col min="28" max="28" width="11.625" style="286" hidden="1" customWidth="1"/>
    <col min="29" max="34" width="0" style="286" hidden="1" customWidth="1"/>
    <col min="35" max="16384" width="9" style="286"/>
  </cols>
  <sheetData>
    <row r="1" spans="1:28" ht="13.15" customHeight="1">
      <c r="A1" s="186"/>
      <c r="B1" s="187"/>
      <c r="C1" s="187"/>
      <c r="D1" s="187"/>
      <c r="E1" s="187"/>
      <c r="F1" s="188"/>
      <c r="G1" s="188"/>
      <c r="H1" s="188"/>
      <c r="I1" s="188"/>
      <c r="J1" s="189"/>
      <c r="K1" s="190"/>
      <c r="L1" s="190"/>
      <c r="M1" s="189"/>
      <c r="N1" s="191"/>
      <c r="O1" s="192"/>
      <c r="P1" s="192" t="s">
        <v>70</v>
      </c>
      <c r="Q1" s="193"/>
      <c r="R1" s="193"/>
      <c r="S1" s="193"/>
      <c r="T1" s="193"/>
      <c r="U1" s="193" t="s">
        <v>4</v>
      </c>
      <c r="V1" s="193"/>
      <c r="W1" s="193"/>
      <c r="X1" s="193"/>
      <c r="Y1" s="193"/>
      <c r="Z1" s="193"/>
    </row>
    <row r="2" spans="1:28" ht="13.15" customHeight="1">
      <c r="A2" s="194" t="s">
        <v>3</v>
      </c>
      <c r="B2" s="190"/>
      <c r="C2" s="190"/>
      <c r="D2" s="190"/>
      <c r="E2" s="190"/>
      <c r="F2" s="188"/>
      <c r="G2" s="188"/>
      <c r="H2" s="188"/>
      <c r="I2" s="188"/>
      <c r="J2" s="189"/>
      <c r="K2" s="186"/>
      <c r="L2" s="186"/>
      <c r="M2" s="192"/>
      <c r="N2" s="192"/>
      <c r="O2" s="192"/>
      <c r="P2" s="190"/>
      <c r="Q2" s="190"/>
      <c r="R2" s="193"/>
      <c r="S2" s="193"/>
      <c r="T2" s="195"/>
      <c r="U2" s="193"/>
      <c r="V2" s="193"/>
      <c r="W2" s="193"/>
      <c r="X2" s="193"/>
      <c r="Y2" s="193"/>
      <c r="Z2" s="193"/>
    </row>
    <row r="3" spans="1:28" ht="13.15" customHeight="1" thickBot="1">
      <c r="A3" s="194"/>
      <c r="B3" s="190"/>
      <c r="C3" s="190"/>
      <c r="D3" s="190"/>
      <c r="E3" s="190"/>
      <c r="F3" s="188"/>
      <c r="G3" s="188"/>
      <c r="H3" s="188"/>
      <c r="I3" s="188"/>
      <c r="J3" s="189"/>
      <c r="K3" s="186"/>
      <c r="L3" s="186"/>
      <c r="M3" s="192"/>
      <c r="N3" s="192"/>
      <c r="O3" s="192"/>
      <c r="P3" s="190"/>
      <c r="Q3" s="190"/>
      <c r="R3" s="193"/>
      <c r="S3" s="193"/>
      <c r="T3" s="195"/>
      <c r="U3" s="193"/>
      <c r="V3" s="193"/>
      <c r="W3" s="193"/>
      <c r="X3" s="193"/>
      <c r="Y3" s="193"/>
      <c r="Z3" s="193"/>
    </row>
    <row r="4" spans="1:28" ht="13.15" customHeight="1">
      <c r="A4" s="194"/>
      <c r="B4" s="964" t="s">
        <v>304</v>
      </c>
      <c r="C4" s="967" t="s">
        <v>303</v>
      </c>
      <c r="D4" s="968"/>
      <c r="E4" s="188"/>
      <c r="F4" s="188"/>
      <c r="G4" s="188"/>
      <c r="H4" s="189"/>
      <c r="I4" s="186"/>
      <c r="J4" s="186"/>
      <c r="K4" s="192"/>
      <c r="L4" s="192"/>
      <c r="M4" s="192"/>
      <c r="N4" s="190"/>
      <c r="O4" s="190"/>
      <c r="P4" s="193"/>
      <c r="Q4" s="193"/>
      <c r="R4" s="195"/>
      <c r="S4" s="193"/>
      <c r="T4" s="193"/>
      <c r="U4" s="193"/>
      <c r="V4" s="193"/>
      <c r="W4" s="193"/>
      <c r="X4" s="193"/>
    </row>
    <row r="5" spans="1:28" ht="13.15" customHeight="1">
      <c r="A5" s="194"/>
      <c r="B5" s="965"/>
      <c r="C5" s="969" t="s">
        <v>301</v>
      </c>
      <c r="D5" s="970"/>
      <c r="E5" s="188"/>
      <c r="F5" s="188"/>
      <c r="G5" s="188"/>
      <c r="H5" s="189"/>
      <c r="I5" s="186"/>
      <c r="J5" s="186"/>
      <c r="K5" s="192"/>
      <c r="L5" s="192"/>
      <c r="M5" s="192"/>
      <c r="N5" s="190"/>
      <c r="O5" s="190"/>
      <c r="P5" s="193"/>
      <c r="Q5" s="193"/>
      <c r="R5" s="195"/>
      <c r="S5" s="193"/>
      <c r="T5" s="193"/>
      <c r="U5" s="193"/>
      <c r="V5" s="193"/>
      <c r="W5" s="193"/>
      <c r="X5" s="193"/>
    </row>
    <row r="6" spans="1:28" ht="13.15" customHeight="1" thickBot="1">
      <c r="A6" s="194"/>
      <c r="B6" s="966"/>
      <c r="C6" s="962" t="s">
        <v>302</v>
      </c>
      <c r="D6" s="963"/>
      <c r="E6" s="188"/>
      <c r="F6" s="188"/>
      <c r="G6" s="188"/>
      <c r="H6" s="189"/>
      <c r="I6" s="186"/>
      <c r="J6" s="186"/>
      <c r="K6" s="192"/>
      <c r="L6" s="192"/>
      <c r="M6" s="192"/>
      <c r="N6" s="190"/>
      <c r="O6" s="190"/>
      <c r="P6" s="193"/>
      <c r="Q6" s="193"/>
      <c r="R6" s="195"/>
      <c r="S6" s="193"/>
      <c r="T6" s="193"/>
      <c r="U6" s="193"/>
      <c r="V6" s="193"/>
      <c r="W6" s="193"/>
      <c r="X6" s="193"/>
    </row>
    <row r="7" spans="1:28" ht="22.15" customHeight="1">
      <c r="A7" s="741" t="s">
        <v>71</v>
      </c>
      <c r="B7" s="741"/>
      <c r="C7" s="741"/>
      <c r="D7" s="741"/>
      <c r="E7" s="741"/>
      <c r="F7" s="741"/>
      <c r="G7" s="741"/>
      <c r="H7" s="741"/>
      <c r="I7" s="741"/>
      <c r="J7" s="741"/>
      <c r="K7" s="741"/>
      <c r="L7" s="741"/>
      <c r="M7" s="741"/>
      <c r="N7" s="741"/>
      <c r="O7" s="741"/>
      <c r="P7" s="741"/>
      <c r="Q7" s="193"/>
      <c r="R7" s="193"/>
      <c r="S7" s="193"/>
      <c r="T7" s="193"/>
      <c r="U7" s="193"/>
      <c r="V7" s="193"/>
      <c r="W7" s="193"/>
      <c r="X7" s="193"/>
      <c r="Y7" s="193"/>
      <c r="Z7" s="193"/>
    </row>
    <row r="8" spans="1:28" ht="13.15" customHeight="1">
      <c r="A8" s="742"/>
      <c r="B8" s="743"/>
      <c r="C8" s="743"/>
      <c r="D8" s="743"/>
      <c r="E8" s="743"/>
      <c r="F8" s="743"/>
      <c r="G8" s="743"/>
      <c r="H8" s="743"/>
      <c r="I8" s="743"/>
      <c r="J8" s="743"/>
      <c r="K8" s="743"/>
      <c r="L8" s="743"/>
      <c r="M8" s="743"/>
      <c r="N8" s="743"/>
      <c r="O8" s="409"/>
      <c r="P8" s="193"/>
      <c r="Q8" s="193"/>
      <c r="R8" s="193"/>
      <c r="S8" s="193"/>
      <c r="T8" s="193"/>
      <c r="U8" s="193"/>
      <c r="V8" s="193"/>
      <c r="W8" s="193"/>
      <c r="X8" s="193"/>
      <c r="Y8" s="193"/>
      <c r="Z8" s="193"/>
    </row>
    <row r="9" spans="1:28" ht="20.45" customHeight="1">
      <c r="A9" s="408"/>
      <c r="B9" s="409" t="s">
        <v>72</v>
      </c>
      <c r="C9" s="409"/>
      <c r="D9" s="409"/>
      <c r="E9" s="409"/>
      <c r="F9" s="409"/>
      <c r="G9" s="409"/>
      <c r="H9" s="409"/>
      <c r="I9" s="409"/>
      <c r="J9" s="409"/>
      <c r="K9" s="409"/>
      <c r="L9" s="409"/>
      <c r="M9" s="409"/>
      <c r="N9" s="409"/>
      <c r="O9" s="409"/>
      <c r="P9" s="193"/>
      <c r="Q9" s="193"/>
      <c r="R9" s="193"/>
      <c r="S9" s="193"/>
      <c r="T9" s="193"/>
      <c r="U9" s="193"/>
      <c r="V9" s="193"/>
      <c r="W9" s="193"/>
      <c r="X9" s="193"/>
      <c r="Y9" s="193"/>
      <c r="Z9" s="193"/>
    </row>
    <row r="10" spans="1:28" ht="20.45" customHeight="1">
      <c r="A10" s="186"/>
      <c r="B10" s="716" t="s">
        <v>234</v>
      </c>
      <c r="C10" s="974"/>
      <c r="D10" s="744"/>
      <c r="E10" s="744"/>
      <c r="F10" s="744"/>
      <c r="G10" s="744"/>
      <c r="H10" s="744"/>
      <c r="I10" s="744"/>
      <c r="J10" s="744"/>
      <c r="K10" s="744"/>
      <c r="L10" s="744"/>
      <c r="M10" s="744"/>
      <c r="N10" s="744"/>
      <c r="O10" s="744"/>
      <c r="P10" s="196"/>
      <c r="Q10" s="193"/>
      <c r="R10" s="193"/>
      <c r="S10" s="193"/>
      <c r="T10" s="193"/>
      <c r="U10" s="193"/>
      <c r="V10" s="193"/>
      <c r="W10" s="193"/>
      <c r="X10" s="193"/>
      <c r="Y10" s="193"/>
      <c r="Z10" s="193"/>
    </row>
    <row r="11" spans="1:28" ht="20.45" customHeight="1">
      <c r="A11" s="186"/>
      <c r="B11" s="716" t="s">
        <v>235</v>
      </c>
      <c r="C11" s="974"/>
      <c r="D11" s="744"/>
      <c r="E11" s="744"/>
      <c r="F11" s="744"/>
      <c r="G11" s="744"/>
      <c r="H11" s="744"/>
      <c r="I11" s="744"/>
      <c r="J11" s="744"/>
      <c r="K11" s="744"/>
      <c r="L11" s="744"/>
      <c r="M11" s="744"/>
      <c r="N11" s="744"/>
      <c r="O11" s="744"/>
      <c r="P11" s="196"/>
      <c r="Q11" s="193"/>
      <c r="R11" s="193"/>
      <c r="S11" s="193"/>
      <c r="T11" s="193"/>
      <c r="U11" s="193"/>
      <c r="V11" s="193"/>
      <c r="W11" s="193"/>
      <c r="X11" s="193"/>
      <c r="Y11" s="193"/>
      <c r="Z11" s="388" t="s">
        <v>261</v>
      </c>
    </row>
    <row r="12" spans="1:28" ht="20.45" customHeight="1">
      <c r="A12" s="186"/>
      <c r="B12" s="983" t="s">
        <v>236</v>
      </c>
      <c r="C12" s="984"/>
      <c r="D12" s="980"/>
      <c r="E12" s="981"/>
      <c r="F12" s="981"/>
      <c r="G12" s="981"/>
      <c r="H12" s="981"/>
      <c r="I12" s="982"/>
      <c r="J12" s="732" t="s">
        <v>96</v>
      </c>
      <c r="K12" s="733"/>
      <c r="L12" s="1006"/>
      <c r="M12" s="1007"/>
      <c r="N12" s="197" t="s">
        <v>94</v>
      </c>
      <c r="O12" s="452"/>
      <c r="P12" s="198"/>
      <c r="Q12" s="193"/>
      <c r="R12" s="193"/>
      <c r="S12" s="193"/>
      <c r="T12" s="193"/>
      <c r="U12" s="193"/>
      <c r="V12" s="193"/>
      <c r="W12" s="193"/>
      <c r="X12" s="193"/>
      <c r="Y12" s="193"/>
      <c r="Z12" s="413">
        <v>45047</v>
      </c>
      <c r="AA12" s="405" t="s">
        <v>95</v>
      </c>
      <c r="AB12" s="413">
        <v>45231</v>
      </c>
    </row>
    <row r="13" spans="1:28" ht="20.45" customHeight="1">
      <c r="A13" s="186"/>
      <c r="B13" s="1014" t="s">
        <v>237</v>
      </c>
      <c r="C13" s="1015"/>
      <c r="D13" s="977"/>
      <c r="E13" s="978"/>
      <c r="F13" s="979"/>
      <c r="G13" s="405" t="s">
        <v>95</v>
      </c>
      <c r="H13" s="977"/>
      <c r="I13" s="979"/>
      <c r="J13" s="392">
        <f>EDATE(D13,6)</f>
        <v>182</v>
      </c>
      <c r="K13" s="167" t="s">
        <v>263</v>
      </c>
      <c r="L13" s="199"/>
      <c r="M13" s="199"/>
      <c r="N13" s="199"/>
      <c r="O13" s="200"/>
      <c r="P13" s="201"/>
      <c r="Q13" s="193"/>
      <c r="R13" s="193"/>
      <c r="S13" s="193"/>
      <c r="T13" s="193"/>
      <c r="U13" s="193"/>
      <c r="V13" s="193"/>
      <c r="W13" s="193"/>
      <c r="X13" s="193"/>
      <c r="Y13" s="193"/>
    </row>
    <row r="14" spans="1:28" ht="20.45" customHeight="1">
      <c r="A14" s="186"/>
      <c r="B14" s="884"/>
      <c r="C14" s="885"/>
      <c r="D14" s="975" t="str">
        <f>IF(AND(D13&gt;=$Z$12,D13&lt;=$AB$12),"","雇用開始日を正しく入力")</f>
        <v>雇用開始日を正しく入力</v>
      </c>
      <c r="E14" s="976"/>
      <c r="F14" s="976"/>
      <c r="G14" s="393"/>
      <c r="H14" s="976" t="str">
        <f>IF(AND(H13&gt;=$Z$15,H13&lt;=$AB$15),"","雇用終了日を正しく入力")</f>
        <v>雇用終了日を正しく入力</v>
      </c>
      <c r="I14" s="976"/>
      <c r="J14" s="976" t="str">
        <f>IF(AND(H13&gt;=$D$13,H13&lt;$J$13),"","雇用期間は６か月以内")</f>
        <v/>
      </c>
      <c r="K14" s="976"/>
      <c r="L14" s="389"/>
      <c r="M14" s="389"/>
      <c r="N14" s="390"/>
      <c r="O14" s="391"/>
      <c r="P14" s="201"/>
      <c r="Q14" s="193"/>
      <c r="R14" s="193"/>
      <c r="S14" s="193"/>
      <c r="T14" s="193"/>
      <c r="U14" s="193"/>
      <c r="V14" s="193"/>
      <c r="W14" s="193"/>
      <c r="X14" s="193"/>
      <c r="Y14" s="193"/>
      <c r="Z14" s="388" t="s">
        <v>262</v>
      </c>
    </row>
    <row r="15" spans="1:28" ht="20.45" customHeight="1">
      <c r="A15" s="186"/>
      <c r="B15" s="985" t="s">
        <v>238</v>
      </c>
      <c r="C15" s="986"/>
      <c r="D15" s="71"/>
      <c r="E15" s="716" t="s">
        <v>73</v>
      </c>
      <c r="F15" s="717"/>
      <c r="G15" s="717"/>
      <c r="H15" s="717"/>
      <c r="I15" s="717"/>
      <c r="J15" s="717"/>
      <c r="K15" s="717"/>
      <c r="L15" s="718"/>
      <c r="M15" s="718"/>
      <c r="N15" s="202">
        <v>1</v>
      </c>
      <c r="O15" s="203"/>
      <c r="P15" s="204"/>
      <c r="Q15" s="193"/>
      <c r="R15" s="193"/>
      <c r="S15" s="193"/>
      <c r="T15" s="193"/>
      <c r="U15" s="193"/>
      <c r="V15" s="193"/>
      <c r="W15" s="193"/>
      <c r="X15" s="193"/>
      <c r="Y15" s="193"/>
      <c r="Z15" s="413">
        <v>45047</v>
      </c>
      <c r="AA15" s="405" t="s">
        <v>95</v>
      </c>
      <c r="AB15" s="413">
        <v>45322</v>
      </c>
    </row>
    <row r="16" spans="1:28" ht="20.45" customHeight="1">
      <c r="A16" s="186"/>
      <c r="B16" s="987"/>
      <c r="C16" s="988"/>
      <c r="D16" s="71"/>
      <c r="E16" s="716" t="s">
        <v>74</v>
      </c>
      <c r="F16" s="717"/>
      <c r="G16" s="717"/>
      <c r="H16" s="717"/>
      <c r="I16" s="717"/>
      <c r="J16" s="717"/>
      <c r="K16" s="717"/>
      <c r="L16" s="717"/>
      <c r="M16" s="717"/>
      <c r="N16" s="407"/>
      <c r="O16" s="406"/>
      <c r="P16" s="204"/>
      <c r="Q16" s="205"/>
      <c r="R16" s="193"/>
      <c r="S16" s="193"/>
      <c r="T16" s="193"/>
      <c r="U16" s="193"/>
      <c r="V16" s="193"/>
      <c r="W16" s="193"/>
      <c r="X16" s="193"/>
      <c r="Y16" s="193"/>
      <c r="Z16" s="193"/>
    </row>
    <row r="17" spans="1:26" ht="20.45" customHeight="1">
      <c r="A17" s="186"/>
      <c r="B17" s="990" t="s">
        <v>239</v>
      </c>
      <c r="C17" s="991"/>
      <c r="D17" s="71"/>
      <c r="E17" s="971" t="s">
        <v>272</v>
      </c>
      <c r="F17" s="972"/>
      <c r="G17" s="972"/>
      <c r="H17" s="972"/>
      <c r="I17" s="973"/>
      <c r="J17" s="71"/>
      <c r="K17" s="1013" t="s">
        <v>274</v>
      </c>
      <c r="L17" s="1013"/>
      <c r="M17" s="1013"/>
      <c r="N17" s="1013"/>
      <c r="O17" s="1013"/>
      <c r="P17" s="207"/>
      <c r="Q17" s="205"/>
      <c r="R17" s="193"/>
      <c r="S17" s="193"/>
      <c r="T17" s="193"/>
      <c r="U17" s="193"/>
      <c r="V17" s="193"/>
      <c r="W17" s="193"/>
      <c r="X17" s="193"/>
      <c r="Y17" s="193"/>
      <c r="Z17" s="388" t="s">
        <v>268</v>
      </c>
    </row>
    <row r="18" spans="1:26" ht="20.45" customHeight="1">
      <c r="A18" s="186"/>
      <c r="B18" s="991"/>
      <c r="C18" s="991"/>
      <c r="D18" s="71"/>
      <c r="E18" s="989" t="s">
        <v>273</v>
      </c>
      <c r="F18" s="989"/>
      <c r="G18" s="989"/>
      <c r="H18" s="989"/>
      <c r="I18" s="989"/>
      <c r="J18" s="206"/>
      <c r="K18" s="992" t="str">
        <f>IF(Z18&gt;1,"【注意】受講できる研修は１つ","")</f>
        <v/>
      </c>
      <c r="L18" s="992"/>
      <c r="M18" s="992"/>
      <c r="N18" s="992"/>
      <c r="O18" s="993"/>
      <c r="P18" s="196"/>
      <c r="Q18" s="205"/>
      <c r="R18" s="193"/>
      <c r="S18" s="193"/>
      <c r="T18" s="193"/>
      <c r="U18" s="193"/>
      <c r="V18" s="193"/>
      <c r="W18" s="193"/>
      <c r="X18" s="193"/>
      <c r="Y18" s="193"/>
      <c r="Z18" s="410">
        <f>COUNTA(D17:D18,J17)</f>
        <v>0</v>
      </c>
    </row>
    <row r="19" spans="1:26" ht="20.45" customHeight="1">
      <c r="A19" s="186"/>
      <c r="B19" s="208"/>
      <c r="C19" s="208"/>
      <c r="D19" s="201"/>
      <c r="E19" s="201"/>
      <c r="F19" s="201"/>
      <c r="G19" s="201"/>
      <c r="H19" s="201"/>
      <c r="I19" s="201"/>
      <c r="J19" s="201"/>
      <c r="K19" s="201"/>
      <c r="L19" s="201"/>
      <c r="M19" s="201"/>
      <c r="N19" s="201"/>
      <c r="O19" s="201"/>
      <c r="P19" s="201"/>
      <c r="Q19" s="193"/>
      <c r="R19" s="193"/>
      <c r="S19" s="193"/>
      <c r="T19" s="193"/>
      <c r="U19" s="193"/>
      <c r="V19" s="193"/>
      <c r="W19" s="193"/>
      <c r="X19" s="193"/>
      <c r="Y19" s="193"/>
      <c r="Z19" s="193"/>
    </row>
    <row r="20" spans="1:26" ht="20.45" customHeight="1" thickBot="1">
      <c r="A20" s="204"/>
      <c r="B20" s="209" t="s">
        <v>79</v>
      </c>
      <c r="C20" s="204"/>
      <c r="D20" s="210" t="s">
        <v>275</v>
      </c>
      <c r="E20" s="211"/>
      <c r="F20" s="211"/>
      <c r="G20" s="211"/>
      <c r="H20" s="211"/>
      <c r="I20" s="211"/>
      <c r="J20" s="211"/>
      <c r="K20" s="201"/>
      <c r="L20" s="201"/>
      <c r="M20" s="201"/>
      <c r="N20" s="212"/>
      <c r="O20" s="201"/>
      <c r="P20" s="201"/>
      <c r="Q20" s="205"/>
      <c r="R20" s="205"/>
      <c r="S20" s="386"/>
      <c r="T20" s="205"/>
      <c r="U20" s="205"/>
      <c r="V20" s="205"/>
      <c r="W20" s="205"/>
      <c r="X20" s="205"/>
      <c r="Y20" s="205"/>
      <c r="Z20" s="205"/>
    </row>
    <row r="21" spans="1:26" ht="47.25" customHeight="1" thickBot="1">
      <c r="A21" s="204"/>
      <c r="B21" s="1019" t="s">
        <v>233</v>
      </c>
      <c r="C21" s="690"/>
      <c r="D21" s="1017" t="s">
        <v>267</v>
      </c>
      <c r="E21" s="1017"/>
      <c r="F21" s="1017"/>
      <c r="G21" s="1017"/>
      <c r="H21" s="1017"/>
      <c r="I21" s="1017"/>
      <c r="J21" s="1017"/>
      <c r="K21" s="1017"/>
      <c r="L21" s="1017"/>
      <c r="M21" s="1017"/>
      <c r="N21" s="1017"/>
      <c r="O21" s="1018"/>
      <c r="P21" s="213"/>
      <c r="Q21" s="193"/>
      <c r="R21" s="205"/>
      <c r="S21" s="205"/>
      <c r="T21" s="205"/>
      <c r="U21" s="205"/>
      <c r="V21" s="205"/>
      <c r="W21" s="205"/>
      <c r="X21" s="205"/>
      <c r="Y21" s="205"/>
      <c r="Z21" s="205"/>
    </row>
    <row r="22" spans="1:26" ht="46.5" customHeight="1" thickBot="1">
      <c r="A22" s="186"/>
      <c r="B22" s="689" t="s">
        <v>81</v>
      </c>
      <c r="C22" s="690"/>
      <c r="D22" s="1017" t="s">
        <v>240</v>
      </c>
      <c r="E22" s="691"/>
      <c r="F22" s="691"/>
      <c r="G22" s="691"/>
      <c r="H22" s="691"/>
      <c r="I22" s="691"/>
      <c r="J22" s="691"/>
      <c r="K22" s="691"/>
      <c r="L22" s="691"/>
      <c r="M22" s="691"/>
      <c r="N22" s="691"/>
      <c r="O22" s="692"/>
      <c r="P22" s="213"/>
      <c r="Q22" s="193"/>
      <c r="R22" s="193"/>
      <c r="S22" s="193"/>
      <c r="T22" s="193"/>
      <c r="U22" s="193"/>
      <c r="V22" s="193"/>
      <c r="W22" s="193"/>
      <c r="X22" s="193"/>
      <c r="Y22" s="193"/>
      <c r="Z22" s="193"/>
    </row>
    <row r="23" spans="1:26" ht="37.15" customHeight="1" thickBot="1">
      <c r="A23" s="186"/>
      <c r="B23" s="693" t="s">
        <v>102</v>
      </c>
      <c r="C23" s="994"/>
      <c r="D23" s="687" t="s">
        <v>101</v>
      </c>
      <c r="E23" s="687"/>
      <c r="F23" s="687"/>
      <c r="G23" s="688"/>
      <c r="H23" s="478"/>
      <c r="I23" s="699" t="s">
        <v>99</v>
      </c>
      <c r="J23" s="700"/>
      <c r="K23" s="700"/>
      <c r="L23" s="700"/>
      <c r="M23" s="700"/>
      <c r="N23" s="700"/>
      <c r="O23" s="700"/>
      <c r="P23" s="701"/>
      <c r="Q23" s="193"/>
      <c r="R23" s="193"/>
      <c r="S23" s="193"/>
      <c r="T23" s="193"/>
      <c r="U23" s="193"/>
      <c r="V23" s="193"/>
      <c r="W23" s="193"/>
      <c r="X23" s="193"/>
      <c r="Y23" s="193"/>
      <c r="Z23" s="193"/>
    </row>
    <row r="24" spans="1:26" ht="37.15" customHeight="1" thickBot="1">
      <c r="A24" s="186"/>
      <c r="B24" s="995"/>
      <c r="C24" s="996"/>
      <c r="D24" s="687"/>
      <c r="E24" s="687"/>
      <c r="F24" s="687"/>
      <c r="G24" s="688"/>
      <c r="H24" s="479"/>
      <c r="I24" s="699" t="s">
        <v>100</v>
      </c>
      <c r="J24" s="700"/>
      <c r="K24" s="700"/>
      <c r="L24" s="700"/>
      <c r="M24" s="700"/>
      <c r="N24" s="700"/>
      <c r="O24" s="700"/>
      <c r="P24" s="700"/>
      <c r="Q24" s="193"/>
      <c r="R24" s="193"/>
      <c r="S24" s="193"/>
      <c r="T24" s="193"/>
      <c r="U24" s="193"/>
      <c r="V24" s="193"/>
      <c r="W24" s="193"/>
      <c r="X24" s="193"/>
      <c r="Y24" s="193"/>
      <c r="Z24" s="193"/>
    </row>
    <row r="25" spans="1:26" ht="37.15" customHeight="1" thickBot="1">
      <c r="A25" s="186"/>
      <c r="B25" s="995"/>
      <c r="C25" s="996"/>
      <c r="D25" s="687"/>
      <c r="E25" s="687"/>
      <c r="F25" s="687"/>
      <c r="G25" s="688"/>
      <c r="H25" s="480"/>
      <c r="I25" s="1016" t="s">
        <v>98</v>
      </c>
      <c r="J25" s="702"/>
      <c r="K25" s="702"/>
      <c r="L25" s="702"/>
      <c r="M25" s="702"/>
      <c r="N25" s="702"/>
      <c r="O25" s="702"/>
      <c r="P25" s="702"/>
      <c r="Q25" s="193"/>
      <c r="R25" s="193"/>
      <c r="S25" s="193"/>
      <c r="T25" s="193"/>
      <c r="U25" s="193"/>
      <c r="V25" s="193"/>
      <c r="W25" s="193"/>
      <c r="X25" s="193"/>
      <c r="Y25" s="193"/>
      <c r="Z25" s="193"/>
    </row>
    <row r="26" spans="1:26" ht="48" customHeight="1" thickBot="1">
      <c r="A26" s="186"/>
      <c r="B26" s="995"/>
      <c r="C26" s="996"/>
      <c r="D26" s="687" t="s">
        <v>314</v>
      </c>
      <c r="E26" s="687"/>
      <c r="F26" s="687"/>
      <c r="G26" s="999"/>
      <c r="H26" s="478"/>
      <c r="I26" s="1002" t="s">
        <v>305</v>
      </c>
      <c r="J26" s="1003"/>
      <c r="K26" s="1003"/>
      <c r="L26" s="1003"/>
      <c r="M26" s="1003"/>
      <c r="N26" s="1003"/>
      <c r="O26" s="1003"/>
      <c r="P26" s="1003"/>
      <c r="Q26" s="193"/>
      <c r="R26" s="193"/>
      <c r="S26" s="193"/>
      <c r="T26" s="193"/>
      <c r="U26" s="193"/>
      <c r="V26" s="193"/>
      <c r="W26" s="193"/>
      <c r="X26" s="193"/>
      <c r="Y26" s="193"/>
      <c r="Z26" s="193"/>
    </row>
    <row r="27" spans="1:26" ht="48" customHeight="1" thickBot="1">
      <c r="A27" s="186"/>
      <c r="B27" s="995"/>
      <c r="C27" s="996"/>
      <c r="D27" s="1000"/>
      <c r="E27" s="1000"/>
      <c r="F27" s="1000"/>
      <c r="G27" s="1001"/>
      <c r="H27" s="479"/>
      <c r="I27" s="1004" t="s">
        <v>306</v>
      </c>
      <c r="J27" s="1005"/>
      <c r="K27" s="1005"/>
      <c r="L27" s="1005"/>
      <c r="M27" s="1005"/>
      <c r="N27" s="1005"/>
      <c r="O27" s="1005"/>
      <c r="P27" s="1005"/>
      <c r="Q27" s="193"/>
      <c r="R27" s="193"/>
      <c r="S27" s="193"/>
      <c r="T27" s="193"/>
      <c r="U27" s="193"/>
      <c r="V27" s="193"/>
      <c r="W27" s="193"/>
      <c r="X27" s="193"/>
      <c r="Y27" s="193"/>
      <c r="Z27" s="193"/>
    </row>
    <row r="28" spans="1:26" ht="46.5" customHeight="1" thickBot="1">
      <c r="A28" s="186"/>
      <c r="B28" s="997"/>
      <c r="C28" s="998"/>
      <c r="D28" s="687" t="s">
        <v>276</v>
      </c>
      <c r="E28" s="1020"/>
      <c r="F28" s="1020"/>
      <c r="G28" s="1020"/>
      <c r="H28" s="1020"/>
      <c r="I28" s="1020"/>
      <c r="J28" s="1020"/>
      <c r="K28" s="1020"/>
      <c r="L28" s="1020"/>
      <c r="M28" s="1020"/>
      <c r="N28" s="1020"/>
      <c r="O28" s="1021"/>
      <c r="P28" s="213"/>
      <c r="Q28" s="193"/>
      <c r="R28" s="193"/>
      <c r="S28" s="386"/>
      <c r="T28" s="193"/>
      <c r="U28" s="193"/>
      <c r="V28" s="193"/>
      <c r="W28" s="193"/>
      <c r="X28" s="193"/>
      <c r="Y28" s="193"/>
      <c r="Z28" s="193"/>
    </row>
    <row r="29" spans="1:26" ht="46.5" customHeight="1" thickBot="1">
      <c r="A29" s="186"/>
      <c r="B29" s="703" t="s">
        <v>83</v>
      </c>
      <c r="C29" s="704"/>
      <c r="D29" s="705" t="s">
        <v>260</v>
      </c>
      <c r="E29" s="705"/>
      <c r="F29" s="705"/>
      <c r="G29" s="705"/>
      <c r="H29" s="705"/>
      <c r="I29" s="705"/>
      <c r="J29" s="705"/>
      <c r="K29" s="705"/>
      <c r="L29" s="705"/>
      <c r="M29" s="705"/>
      <c r="N29" s="705"/>
      <c r="O29" s="706"/>
      <c r="P29" s="213"/>
      <c r="Q29" s="193"/>
      <c r="R29" s="193"/>
      <c r="S29" s="193"/>
      <c r="T29" s="193"/>
      <c r="U29" s="193"/>
      <c r="V29" s="193"/>
      <c r="W29" s="193"/>
      <c r="X29" s="193"/>
      <c r="Y29" s="193"/>
      <c r="Z29" s="193"/>
    </row>
    <row r="30" spans="1:26" ht="46.5" customHeight="1" thickBot="1">
      <c r="A30" s="186"/>
      <c r="B30" s="707" t="s">
        <v>85</v>
      </c>
      <c r="C30" s="1008"/>
      <c r="D30" s="687" t="s">
        <v>259</v>
      </c>
      <c r="E30" s="687"/>
      <c r="F30" s="687"/>
      <c r="G30" s="687"/>
      <c r="H30" s="687"/>
      <c r="I30" s="687"/>
      <c r="J30" s="687"/>
      <c r="K30" s="687"/>
      <c r="L30" s="687"/>
      <c r="M30" s="687"/>
      <c r="N30" s="687"/>
      <c r="O30" s="688"/>
      <c r="P30" s="217"/>
      <c r="Q30" s="193"/>
      <c r="R30" s="193"/>
      <c r="S30" s="193"/>
      <c r="T30" s="193"/>
      <c r="U30" s="193"/>
      <c r="V30" s="193"/>
      <c r="W30" s="193"/>
      <c r="X30" s="193"/>
      <c r="Y30" s="193"/>
      <c r="Z30" s="193"/>
    </row>
    <row r="31" spans="1:26" ht="46.5" customHeight="1" thickBot="1">
      <c r="A31" s="186"/>
      <c r="B31" s="1009"/>
      <c r="C31" s="1010"/>
      <c r="D31" s="687" t="s">
        <v>86</v>
      </c>
      <c r="E31" s="687"/>
      <c r="F31" s="687"/>
      <c r="G31" s="687"/>
      <c r="H31" s="687"/>
      <c r="I31" s="687"/>
      <c r="J31" s="687"/>
      <c r="K31" s="687"/>
      <c r="L31" s="687"/>
      <c r="M31" s="687"/>
      <c r="N31" s="687"/>
      <c r="O31" s="688"/>
      <c r="P31" s="217"/>
      <c r="Q31" s="193"/>
      <c r="R31" s="193"/>
      <c r="S31" s="193"/>
      <c r="T31" s="193"/>
      <c r="U31" s="193"/>
      <c r="V31" s="193"/>
      <c r="W31" s="193"/>
      <c r="X31" s="193"/>
      <c r="Y31" s="193"/>
      <c r="Z31" s="193"/>
    </row>
    <row r="32" spans="1:26" ht="46.5" customHeight="1" thickBot="1">
      <c r="A32" s="186"/>
      <c r="B32" s="1009"/>
      <c r="C32" s="1010"/>
      <c r="D32" s="687" t="s">
        <v>87</v>
      </c>
      <c r="E32" s="687"/>
      <c r="F32" s="687"/>
      <c r="G32" s="687"/>
      <c r="H32" s="687"/>
      <c r="I32" s="687"/>
      <c r="J32" s="687"/>
      <c r="K32" s="687"/>
      <c r="L32" s="687"/>
      <c r="M32" s="687"/>
      <c r="N32" s="687"/>
      <c r="O32" s="688"/>
      <c r="P32" s="217"/>
      <c r="Q32" s="193"/>
      <c r="R32" s="193"/>
      <c r="S32" s="686"/>
      <c r="T32" s="686"/>
      <c r="U32" s="686"/>
      <c r="V32" s="686"/>
      <c r="W32" s="686"/>
      <c r="X32" s="686"/>
      <c r="Y32" s="686"/>
      <c r="Z32" s="686"/>
    </row>
    <row r="33" spans="1:26" ht="46.5" customHeight="1" thickBot="1">
      <c r="A33" s="186"/>
      <c r="B33" s="1011"/>
      <c r="C33" s="1012"/>
      <c r="D33" s="687" t="s">
        <v>277</v>
      </c>
      <c r="E33" s="687"/>
      <c r="F33" s="687"/>
      <c r="G33" s="687"/>
      <c r="H33" s="687"/>
      <c r="I33" s="687"/>
      <c r="J33" s="687"/>
      <c r="K33" s="687"/>
      <c r="L33" s="687"/>
      <c r="M33" s="687"/>
      <c r="N33" s="687"/>
      <c r="O33" s="688"/>
      <c r="P33" s="217"/>
      <c r="Q33" s="193"/>
      <c r="R33" s="193"/>
      <c r="S33" s="193"/>
      <c r="T33" s="193"/>
      <c r="U33" s="193"/>
      <c r="V33" s="193"/>
      <c r="W33" s="193"/>
      <c r="X33" s="193"/>
      <c r="Y33" s="193"/>
      <c r="Z33" s="193"/>
    </row>
    <row r="34" spans="1:26" ht="46.5" customHeight="1" thickBot="1">
      <c r="A34" s="186"/>
      <c r="B34" s="703" t="s">
        <v>241</v>
      </c>
      <c r="C34" s="704"/>
      <c r="D34" s="687" t="s">
        <v>278</v>
      </c>
      <c r="E34" s="687"/>
      <c r="F34" s="687"/>
      <c r="G34" s="687"/>
      <c r="H34" s="687"/>
      <c r="I34" s="687"/>
      <c r="J34" s="687"/>
      <c r="K34" s="687"/>
      <c r="L34" s="687"/>
      <c r="M34" s="687"/>
      <c r="N34" s="687"/>
      <c r="O34" s="688"/>
      <c r="P34" s="217"/>
      <c r="Q34" s="193"/>
      <c r="R34" s="193"/>
      <c r="S34" s="193"/>
      <c r="T34" s="193"/>
      <c r="U34" s="193"/>
      <c r="V34" s="193"/>
      <c r="W34" s="193"/>
      <c r="X34" s="193"/>
      <c r="Y34" s="193"/>
      <c r="Z34" s="193"/>
    </row>
    <row r="35" spans="1:26" ht="11.25" customHeight="1">
      <c r="A35" s="186"/>
      <c r="B35" s="218"/>
      <c r="C35" s="218"/>
      <c r="D35" s="201"/>
      <c r="E35" s="201"/>
      <c r="F35" s="201"/>
      <c r="G35" s="201"/>
      <c r="H35" s="201"/>
      <c r="I35" s="201"/>
      <c r="J35" s="201"/>
      <c r="K35" s="201"/>
      <c r="L35" s="201"/>
      <c r="M35" s="201"/>
      <c r="N35" s="201"/>
      <c r="O35" s="201"/>
      <c r="P35" s="201"/>
      <c r="Q35" s="193"/>
      <c r="R35" s="193"/>
      <c r="S35" s="193"/>
      <c r="T35" s="193"/>
      <c r="U35" s="193"/>
      <c r="V35" s="193"/>
      <c r="W35" s="193"/>
      <c r="X35" s="193"/>
      <c r="Y35" s="193"/>
      <c r="Z35" s="193"/>
    </row>
    <row r="36" spans="1:26" ht="18.600000000000001" customHeight="1">
      <c r="A36" s="219"/>
      <c r="B36" s="220" t="s">
        <v>89</v>
      </c>
      <c r="C36" s="219"/>
      <c r="D36" s="219"/>
      <c r="E36" s="221"/>
      <c r="F36" s="219"/>
      <c r="G36" s="221"/>
      <c r="H36" s="221"/>
      <c r="I36" s="221"/>
      <c r="J36" s="221"/>
      <c r="K36" s="219"/>
      <c r="L36" s="219"/>
      <c r="M36" s="219"/>
      <c r="N36" s="219"/>
      <c r="O36" s="219"/>
      <c r="P36" s="219"/>
      <c r="Q36" s="219"/>
      <c r="R36" s="219"/>
      <c r="S36" s="219"/>
      <c r="T36" s="219"/>
      <c r="U36" s="219"/>
      <c r="V36" s="219"/>
      <c r="W36" s="219"/>
      <c r="X36" s="219"/>
      <c r="Y36" s="219"/>
      <c r="Z36" s="219"/>
    </row>
    <row r="37" spans="1:26" ht="12.75" customHeight="1">
      <c r="A37" s="219"/>
      <c r="B37" s="221"/>
      <c r="C37" s="222"/>
      <c r="D37" s="221"/>
      <c r="E37" s="221"/>
      <c r="F37" s="221"/>
      <c r="G37" s="221"/>
      <c r="H37" s="221"/>
      <c r="I37" s="221"/>
      <c r="J37" s="221"/>
      <c r="K37" s="219"/>
      <c r="L37" s="219"/>
      <c r="M37" s="219"/>
      <c r="N37" s="219"/>
      <c r="O37" s="219"/>
      <c r="P37" s="219"/>
      <c r="Q37" s="219"/>
      <c r="R37" s="219"/>
      <c r="S37" s="219"/>
      <c r="T37" s="219"/>
      <c r="U37" s="219"/>
      <c r="V37" s="219"/>
      <c r="W37" s="219"/>
      <c r="X37" s="219"/>
      <c r="Y37" s="219"/>
      <c r="Z37" s="219"/>
    </row>
    <row r="38" spans="1:26" ht="18.600000000000001" customHeight="1">
      <c r="A38" s="219"/>
      <c r="B38" s="221" t="s">
        <v>90</v>
      </c>
      <c r="C38" s="223"/>
      <c r="D38" s="221"/>
      <c r="E38" s="221"/>
      <c r="F38" s="221"/>
      <c r="G38" s="221"/>
      <c r="H38" s="221"/>
      <c r="I38" s="221"/>
      <c r="J38" s="221"/>
      <c r="K38" s="219"/>
      <c r="L38" s="219"/>
      <c r="M38" s="219"/>
      <c r="N38" s="219"/>
      <c r="O38" s="219"/>
      <c r="P38" s="219"/>
      <c r="Q38" s="219"/>
      <c r="R38" s="219"/>
      <c r="S38" s="219"/>
      <c r="T38" s="219"/>
      <c r="U38" s="219"/>
      <c r="V38" s="219"/>
      <c r="W38" s="219"/>
      <c r="X38" s="219"/>
      <c r="Y38" s="219"/>
      <c r="Z38" s="219"/>
    </row>
    <row r="39" spans="1:26" ht="12.75" customHeight="1">
      <c r="A39" s="219"/>
      <c r="B39" s="224"/>
      <c r="C39" s="221"/>
      <c r="D39" s="221"/>
      <c r="E39" s="221"/>
      <c r="F39" s="221"/>
      <c r="G39" s="221"/>
      <c r="H39" s="221"/>
      <c r="I39" s="221"/>
      <c r="J39" s="221"/>
      <c r="K39" s="219"/>
      <c r="L39" s="219"/>
      <c r="M39" s="219"/>
      <c r="N39" s="219"/>
      <c r="O39" s="219"/>
      <c r="P39" s="219"/>
      <c r="Q39" s="219"/>
      <c r="R39" s="219"/>
      <c r="S39" s="219"/>
      <c r="T39" s="219"/>
      <c r="U39" s="219"/>
      <c r="V39" s="219"/>
      <c r="W39" s="219"/>
      <c r="X39" s="219"/>
      <c r="Y39" s="219"/>
      <c r="Z39" s="219"/>
    </row>
    <row r="40" spans="1:26" ht="18.600000000000001" customHeight="1">
      <c r="A40" s="219"/>
      <c r="B40" s="221"/>
      <c r="C40" s="221" t="s">
        <v>91</v>
      </c>
      <c r="D40" s="221"/>
      <c r="E40" s="221"/>
      <c r="F40" s="221"/>
      <c r="G40" s="221"/>
      <c r="H40" s="221"/>
      <c r="I40" s="221"/>
      <c r="J40" s="221"/>
      <c r="K40" s="219"/>
      <c r="L40" s="219"/>
      <c r="M40" s="219"/>
      <c r="N40" s="219"/>
      <c r="O40" s="219"/>
      <c r="P40" s="219"/>
      <c r="Q40" s="219"/>
      <c r="R40" s="219"/>
      <c r="S40" s="219"/>
      <c r="T40" s="219"/>
      <c r="U40" s="219"/>
      <c r="V40" s="219"/>
      <c r="W40" s="219"/>
      <c r="X40" s="219"/>
      <c r="Y40" s="219"/>
      <c r="Z40" s="219"/>
    </row>
    <row r="41" spans="1:26" ht="24" customHeight="1">
      <c r="A41" s="219"/>
      <c r="B41" s="221"/>
      <c r="C41" s="225" t="s">
        <v>249</v>
      </c>
      <c r="D41" s="225"/>
      <c r="E41" s="225"/>
      <c r="F41" s="225"/>
      <c r="G41" s="225"/>
      <c r="H41" s="225"/>
      <c r="I41" s="225"/>
      <c r="J41" s="225"/>
      <c r="K41" s="219"/>
      <c r="L41" s="219"/>
      <c r="M41" s="219"/>
      <c r="N41" s="219"/>
      <c r="O41" s="219"/>
      <c r="P41" s="219"/>
      <c r="Q41" s="219"/>
      <c r="R41" s="219"/>
      <c r="S41" s="219"/>
      <c r="T41" s="219"/>
      <c r="U41" s="219"/>
      <c r="V41" s="219"/>
      <c r="W41" s="219"/>
      <c r="X41" s="219"/>
      <c r="Y41" s="219"/>
      <c r="Z41" s="219"/>
    </row>
    <row r="42" spans="1:26" ht="9" customHeight="1">
      <c r="A42" s="219"/>
      <c r="B42" s="219"/>
      <c r="C42" s="226"/>
      <c r="D42" s="219"/>
      <c r="E42" s="219"/>
      <c r="F42" s="219"/>
      <c r="G42" s="219"/>
      <c r="H42" s="219"/>
      <c r="I42" s="219"/>
      <c r="J42" s="219"/>
      <c r="K42" s="219"/>
      <c r="L42" s="219"/>
      <c r="M42" s="219"/>
      <c r="N42" s="219"/>
      <c r="O42" s="219"/>
      <c r="P42" s="219"/>
      <c r="Q42" s="219"/>
      <c r="R42" s="219"/>
      <c r="S42" s="219"/>
      <c r="T42" s="219"/>
      <c r="U42" s="219"/>
      <c r="V42" s="219"/>
      <c r="W42" s="219"/>
      <c r="X42" s="219"/>
      <c r="Y42" s="219"/>
      <c r="Z42" s="219"/>
    </row>
    <row r="43" spans="1:26" ht="18.600000000000001" customHeight="1">
      <c r="A43" s="186"/>
      <c r="B43" s="227" t="s">
        <v>93</v>
      </c>
      <c r="C43" s="193"/>
      <c r="D43" s="193"/>
      <c r="E43" s="193"/>
      <c r="F43" s="228"/>
      <c r="G43" s="228"/>
      <c r="H43" s="228"/>
      <c r="I43" s="228"/>
      <c r="J43" s="189"/>
      <c r="K43" s="186"/>
      <c r="L43" s="186"/>
      <c r="M43" s="189"/>
      <c r="N43" s="193"/>
      <c r="O43" s="193"/>
      <c r="P43" s="193"/>
      <c r="Q43" s="193"/>
      <c r="R43" s="193"/>
      <c r="S43" s="193"/>
      <c r="T43" s="193"/>
      <c r="U43" s="193"/>
      <c r="V43" s="193"/>
      <c r="W43" s="193"/>
      <c r="X43" s="193"/>
      <c r="Y43" s="193"/>
      <c r="Z43" s="193"/>
    </row>
    <row r="44" spans="1:26">
      <c r="A44" s="186"/>
      <c r="B44" s="193"/>
      <c r="C44" s="193"/>
      <c r="D44" s="193"/>
      <c r="E44" s="193"/>
      <c r="F44" s="228"/>
      <c r="G44" s="228"/>
      <c r="H44" s="228"/>
      <c r="I44" s="228"/>
      <c r="J44" s="189"/>
      <c r="K44" s="186"/>
      <c r="L44" s="186"/>
      <c r="M44" s="189"/>
      <c r="N44" s="193"/>
      <c r="O44" s="193"/>
      <c r="P44" s="193"/>
      <c r="Q44" s="193"/>
      <c r="R44" s="193"/>
      <c r="S44" s="193"/>
      <c r="T44" s="193"/>
      <c r="U44" s="193"/>
      <c r="V44" s="193"/>
      <c r="W44" s="193"/>
      <c r="X44" s="193"/>
      <c r="Y44" s="193"/>
      <c r="Z44" s="193"/>
    </row>
  </sheetData>
  <sheetProtection password="DF7A" sheet="1" objects="1" scenarios="1" insertRows="0" selectLockedCells="1"/>
  <mergeCells count="51">
    <mergeCell ref="D34:O34"/>
    <mergeCell ref="B34:C34"/>
    <mergeCell ref="I25:P25"/>
    <mergeCell ref="D21:O21"/>
    <mergeCell ref="B29:C29"/>
    <mergeCell ref="D29:O29"/>
    <mergeCell ref="D22:O22"/>
    <mergeCell ref="B21:C21"/>
    <mergeCell ref="D33:O33"/>
    <mergeCell ref="D28:O28"/>
    <mergeCell ref="D32:O32"/>
    <mergeCell ref="L12:M12"/>
    <mergeCell ref="D31:O31"/>
    <mergeCell ref="B22:C22"/>
    <mergeCell ref="D23:G25"/>
    <mergeCell ref="B30:C33"/>
    <mergeCell ref="D30:O30"/>
    <mergeCell ref="I23:P23"/>
    <mergeCell ref="I24:P24"/>
    <mergeCell ref="H13:I13"/>
    <mergeCell ref="K17:O17"/>
    <mergeCell ref="B13:C14"/>
    <mergeCell ref="H14:I14"/>
    <mergeCell ref="J14:K14"/>
    <mergeCell ref="S32:Z32"/>
    <mergeCell ref="B15:C16"/>
    <mergeCell ref="E15:M15"/>
    <mergeCell ref="E16:M16"/>
    <mergeCell ref="E18:I18"/>
    <mergeCell ref="B17:C18"/>
    <mergeCell ref="K18:O18"/>
    <mergeCell ref="B23:C28"/>
    <mergeCell ref="D26:G27"/>
    <mergeCell ref="I26:P26"/>
    <mergeCell ref="I27:P27"/>
    <mergeCell ref="C6:D6"/>
    <mergeCell ref="B4:B6"/>
    <mergeCell ref="C4:D4"/>
    <mergeCell ref="C5:D5"/>
    <mergeCell ref="E17:I17"/>
    <mergeCell ref="A7:P7"/>
    <mergeCell ref="A8:N8"/>
    <mergeCell ref="B10:C10"/>
    <mergeCell ref="D10:O10"/>
    <mergeCell ref="B11:C11"/>
    <mergeCell ref="D11:O11"/>
    <mergeCell ref="D14:F14"/>
    <mergeCell ref="D13:F13"/>
    <mergeCell ref="D12:I12"/>
    <mergeCell ref="J12:K12"/>
    <mergeCell ref="B12:C12"/>
  </mergeCells>
  <phoneticPr fontId="2"/>
  <dataValidations count="7">
    <dataValidation type="list" allowBlank="1" showInputMessage="1" showErrorMessage="1" sqref="J17 D15:D18">
      <formula1>"〇"</formula1>
    </dataValidation>
    <dataValidation type="list" allowBlank="1" showInputMessage="1" showErrorMessage="1" sqref="O12">
      <formula1>"①,②,③"</formula1>
    </dataValidation>
    <dataValidation type="date" allowBlank="1" showInputMessage="1" showErrorMessage="1" errorTitle="雇用期間の設定に誤り" error="雇用開始日は2022/5/1～2022/11/1の間となります" sqref="Z15">
      <formula1>45047</formula1>
      <formula2>45231</formula2>
    </dataValidation>
    <dataValidation type="date" allowBlank="1" showInputMessage="1" showErrorMessage="1" errorTitle="雇用期間の設定に誤り" error="2023/1/31までの間で雇用契約を締結します" sqref="AB15">
      <formula1>45047</formula1>
      <formula2>45322</formula2>
    </dataValidation>
    <dataValidation allowBlank="1" showInputMessage="1" showErrorMessage="1" errorTitle="雇用期間の設定に誤りがあります" error="雇用期間は2022/5/1～2023/1/31の間です" sqref="D14"/>
    <dataValidation type="date" allowBlank="1" showInputMessage="1" showErrorMessage="1" errorTitle="雇用期間の設定に誤り" error="雇用開始日は2022/5/1～2022/11/1の間となります" sqref="D13:F13 Z12">
      <formula1>45047</formula1>
      <formula2>45231</formula2>
    </dataValidation>
    <dataValidation type="date" allowBlank="1" showInputMessage="1" showErrorMessage="1" errorTitle="雇用期間の設定に誤り" error="2023/1/31までの間で雇用契約を締結します" sqref="H13:I13 AB12">
      <formula1>45047</formula1>
      <formula2>45322</formula2>
    </dataValidation>
  </dataValidations>
  <pageMargins left="0.9055118110236221" right="0.70866141732283472" top="0.55118110236220474" bottom="0.74803149606299213"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Group Box 1">
              <controlPr defaultSize="0" autoFill="0" autoPict="0">
                <anchor moveWithCells="1">
                  <from>
                    <xdr:col>2</xdr:col>
                    <xdr:colOff>781050</xdr:colOff>
                    <xdr:row>30</xdr:row>
                    <xdr:rowOff>0</xdr:rowOff>
                  </from>
                  <to>
                    <xdr:col>3</xdr:col>
                    <xdr:colOff>342900</xdr:colOff>
                    <xdr:row>31</xdr:row>
                    <xdr:rowOff>47625</xdr:rowOff>
                  </to>
                </anchor>
              </controlPr>
            </control>
          </mc:Choice>
        </mc:AlternateContent>
        <mc:AlternateContent xmlns:mc="http://schemas.openxmlformats.org/markup-compatibility/2006">
          <mc:Choice Requires="x14">
            <control shapeId="47106" r:id="rId5" name="Group Box 2">
              <controlPr defaultSize="0" autoFill="0" autoPict="0">
                <anchor moveWithCells="1">
                  <from>
                    <xdr:col>2</xdr:col>
                    <xdr:colOff>781050</xdr:colOff>
                    <xdr:row>10</xdr:row>
                    <xdr:rowOff>276225</xdr:rowOff>
                  </from>
                  <to>
                    <xdr:col>3</xdr:col>
                    <xdr:colOff>342900</xdr:colOff>
                    <xdr:row>13</xdr:row>
                    <xdr:rowOff>123825</xdr:rowOff>
                  </to>
                </anchor>
              </controlPr>
            </control>
          </mc:Choice>
        </mc:AlternateContent>
        <mc:AlternateContent xmlns:mc="http://schemas.openxmlformats.org/markup-compatibility/2006">
          <mc:Choice Requires="x14">
            <control shapeId="47107" r:id="rId6" name="Group Box 3">
              <controlPr defaultSize="0" autoFill="0" autoPict="0">
                <anchor moveWithCells="1">
                  <from>
                    <xdr:col>2</xdr:col>
                    <xdr:colOff>781050</xdr:colOff>
                    <xdr:row>28</xdr:row>
                    <xdr:rowOff>0</xdr:rowOff>
                  </from>
                  <to>
                    <xdr:col>3</xdr:col>
                    <xdr:colOff>342900</xdr:colOff>
                    <xdr:row>29</xdr:row>
                    <xdr:rowOff>57150</xdr:rowOff>
                  </to>
                </anchor>
              </controlPr>
            </control>
          </mc:Choice>
        </mc:AlternateContent>
        <mc:AlternateContent xmlns:mc="http://schemas.openxmlformats.org/markup-compatibility/2006">
          <mc:Choice Requires="x14">
            <control shapeId="47108" r:id="rId7" name="Group Box 4">
              <controlPr defaultSize="0" autoFill="0" autoPict="0">
                <anchor moveWithCells="1">
                  <from>
                    <xdr:col>2</xdr:col>
                    <xdr:colOff>781050</xdr:colOff>
                    <xdr:row>15</xdr:row>
                    <xdr:rowOff>0</xdr:rowOff>
                  </from>
                  <to>
                    <xdr:col>3</xdr:col>
                    <xdr:colOff>342900</xdr:colOff>
                    <xdr:row>17</xdr:row>
                    <xdr:rowOff>133350</xdr:rowOff>
                  </to>
                </anchor>
              </controlPr>
            </control>
          </mc:Choice>
        </mc:AlternateContent>
        <mc:AlternateContent xmlns:mc="http://schemas.openxmlformats.org/markup-compatibility/2006">
          <mc:Choice Requires="x14">
            <control shapeId="47115" r:id="rId8" name="Group Box 11">
              <controlPr defaultSize="0" autoFill="0" autoPict="0">
                <anchor moveWithCells="1">
                  <from>
                    <xdr:col>2</xdr:col>
                    <xdr:colOff>781050</xdr:colOff>
                    <xdr:row>30</xdr:row>
                    <xdr:rowOff>0</xdr:rowOff>
                  </from>
                  <to>
                    <xdr:col>3</xdr:col>
                    <xdr:colOff>342900</xdr:colOff>
                    <xdr:row>31</xdr:row>
                    <xdr:rowOff>47625</xdr:rowOff>
                  </to>
                </anchor>
              </controlPr>
            </control>
          </mc:Choice>
        </mc:AlternateContent>
        <mc:AlternateContent xmlns:mc="http://schemas.openxmlformats.org/markup-compatibility/2006">
          <mc:Choice Requires="x14">
            <control shapeId="47116" r:id="rId9" name="Group Box 12">
              <controlPr defaultSize="0" autoFill="0" autoPict="0">
                <anchor moveWithCells="1">
                  <from>
                    <xdr:col>2</xdr:col>
                    <xdr:colOff>781050</xdr:colOff>
                    <xdr:row>10</xdr:row>
                    <xdr:rowOff>276225</xdr:rowOff>
                  </from>
                  <to>
                    <xdr:col>3</xdr:col>
                    <xdr:colOff>342900</xdr:colOff>
                    <xdr:row>13</xdr:row>
                    <xdr:rowOff>123825</xdr:rowOff>
                  </to>
                </anchor>
              </controlPr>
            </control>
          </mc:Choice>
        </mc:AlternateContent>
        <mc:AlternateContent xmlns:mc="http://schemas.openxmlformats.org/markup-compatibility/2006">
          <mc:Choice Requires="x14">
            <control shapeId="47117" r:id="rId10" name="Group Box 13">
              <controlPr defaultSize="0" autoFill="0" autoPict="0">
                <anchor moveWithCells="1">
                  <from>
                    <xdr:col>2</xdr:col>
                    <xdr:colOff>781050</xdr:colOff>
                    <xdr:row>28</xdr:row>
                    <xdr:rowOff>0</xdr:rowOff>
                  </from>
                  <to>
                    <xdr:col>3</xdr:col>
                    <xdr:colOff>342900</xdr:colOff>
                    <xdr:row>29</xdr:row>
                    <xdr:rowOff>57150</xdr:rowOff>
                  </to>
                </anchor>
              </controlPr>
            </control>
          </mc:Choice>
        </mc:AlternateContent>
        <mc:AlternateContent xmlns:mc="http://schemas.openxmlformats.org/markup-compatibility/2006">
          <mc:Choice Requires="x14">
            <control shapeId="47118" r:id="rId11" name="Group Box 14">
              <controlPr defaultSize="0" autoFill="0" autoPict="0">
                <anchor moveWithCells="1">
                  <from>
                    <xdr:col>2</xdr:col>
                    <xdr:colOff>781050</xdr:colOff>
                    <xdr:row>15</xdr:row>
                    <xdr:rowOff>0</xdr:rowOff>
                  </from>
                  <to>
                    <xdr:col>3</xdr:col>
                    <xdr:colOff>342900</xdr:colOff>
                    <xdr:row>17</xdr:row>
                    <xdr:rowOff>133350</xdr:rowOff>
                  </to>
                </anchor>
              </controlPr>
            </control>
          </mc:Choice>
        </mc:AlternateContent>
        <mc:AlternateContent xmlns:mc="http://schemas.openxmlformats.org/markup-compatibility/2006">
          <mc:Choice Requires="x14">
            <control shapeId="47144" r:id="rId12" name="Group Box 40">
              <controlPr defaultSize="0" autoFill="0" autoPict="0">
                <anchor moveWithCells="1">
                  <from>
                    <xdr:col>8</xdr:col>
                    <xdr:colOff>781050</xdr:colOff>
                    <xdr:row>15</xdr:row>
                    <xdr:rowOff>0</xdr:rowOff>
                  </from>
                  <to>
                    <xdr:col>9</xdr:col>
                    <xdr:colOff>276225</xdr:colOff>
                    <xdr:row>17</xdr:row>
                    <xdr:rowOff>133350</xdr:rowOff>
                  </to>
                </anchor>
              </controlPr>
            </control>
          </mc:Choice>
        </mc:AlternateContent>
        <mc:AlternateContent xmlns:mc="http://schemas.openxmlformats.org/markup-compatibility/2006">
          <mc:Choice Requires="x14">
            <control shapeId="47145" r:id="rId13" name="Group Box 41">
              <controlPr defaultSize="0" autoFill="0" autoPict="0">
                <anchor moveWithCells="1">
                  <from>
                    <xdr:col>8</xdr:col>
                    <xdr:colOff>781050</xdr:colOff>
                    <xdr:row>15</xdr:row>
                    <xdr:rowOff>0</xdr:rowOff>
                  </from>
                  <to>
                    <xdr:col>9</xdr:col>
                    <xdr:colOff>276225</xdr:colOff>
                    <xdr:row>17</xdr:row>
                    <xdr:rowOff>133350</xdr:rowOff>
                  </to>
                </anchor>
              </controlPr>
            </control>
          </mc:Choice>
        </mc:AlternateContent>
        <mc:AlternateContent xmlns:mc="http://schemas.openxmlformats.org/markup-compatibility/2006">
          <mc:Choice Requires="x14">
            <control shapeId="47147" r:id="rId14" name="Group Box 43">
              <controlPr defaultSize="0" autoFill="0" autoPict="0">
                <anchor moveWithCells="1">
                  <from>
                    <xdr:col>2</xdr:col>
                    <xdr:colOff>781050</xdr:colOff>
                    <xdr:row>29</xdr:row>
                    <xdr:rowOff>0</xdr:rowOff>
                  </from>
                  <to>
                    <xdr:col>3</xdr:col>
                    <xdr:colOff>342900</xdr:colOff>
                    <xdr:row>30</xdr:row>
                    <xdr:rowOff>57150</xdr:rowOff>
                  </to>
                </anchor>
              </controlPr>
            </control>
          </mc:Choice>
        </mc:AlternateContent>
        <mc:AlternateContent xmlns:mc="http://schemas.openxmlformats.org/markup-compatibility/2006">
          <mc:Choice Requires="x14">
            <control shapeId="47148" r:id="rId15" name="Group Box 44">
              <controlPr defaultSize="0" autoFill="0" autoPict="0">
                <anchor moveWithCells="1">
                  <from>
                    <xdr:col>2</xdr:col>
                    <xdr:colOff>781050</xdr:colOff>
                    <xdr:row>29</xdr:row>
                    <xdr:rowOff>0</xdr:rowOff>
                  </from>
                  <to>
                    <xdr:col>3</xdr:col>
                    <xdr:colOff>342900</xdr:colOff>
                    <xdr:row>30</xdr:row>
                    <xdr:rowOff>57150</xdr:rowOff>
                  </to>
                </anchor>
              </controlPr>
            </control>
          </mc:Choice>
        </mc:AlternateContent>
        <mc:AlternateContent xmlns:mc="http://schemas.openxmlformats.org/markup-compatibility/2006">
          <mc:Choice Requires="x14">
            <control shapeId="47149" r:id="rId16" name="Group Box 45">
              <controlPr defaultSize="0" autoFill="0" autoPict="0">
                <anchor moveWithCells="1">
                  <from>
                    <xdr:col>2</xdr:col>
                    <xdr:colOff>781050</xdr:colOff>
                    <xdr:row>33</xdr:row>
                    <xdr:rowOff>0</xdr:rowOff>
                  </from>
                  <to>
                    <xdr:col>3</xdr:col>
                    <xdr:colOff>342900</xdr:colOff>
                    <xdr:row>34</xdr:row>
                    <xdr:rowOff>57150</xdr:rowOff>
                  </to>
                </anchor>
              </controlPr>
            </control>
          </mc:Choice>
        </mc:AlternateContent>
        <mc:AlternateContent xmlns:mc="http://schemas.openxmlformats.org/markup-compatibility/2006">
          <mc:Choice Requires="x14">
            <control shapeId="47150" r:id="rId17" name="Group Box 46">
              <controlPr defaultSize="0" autoFill="0" autoPict="0">
                <anchor moveWithCells="1">
                  <from>
                    <xdr:col>2</xdr:col>
                    <xdr:colOff>781050</xdr:colOff>
                    <xdr:row>33</xdr:row>
                    <xdr:rowOff>0</xdr:rowOff>
                  </from>
                  <to>
                    <xdr:col>3</xdr:col>
                    <xdr:colOff>342900</xdr:colOff>
                    <xdr:row>34</xdr:row>
                    <xdr:rowOff>57150</xdr:rowOff>
                  </to>
                </anchor>
              </controlPr>
            </control>
          </mc:Choice>
        </mc:AlternateContent>
        <mc:AlternateContent xmlns:mc="http://schemas.openxmlformats.org/markup-compatibility/2006">
          <mc:Choice Requires="x14">
            <control shapeId="47157" r:id="rId18" name="Group Box 53">
              <controlPr defaultSize="0" autoFill="0" autoPict="0">
                <anchor moveWithCells="1">
                  <from>
                    <xdr:col>6</xdr:col>
                    <xdr:colOff>781050</xdr:colOff>
                    <xdr:row>10</xdr:row>
                    <xdr:rowOff>276225</xdr:rowOff>
                  </from>
                  <to>
                    <xdr:col>7</xdr:col>
                    <xdr:colOff>371475</xdr:colOff>
                    <xdr:row>13</xdr:row>
                    <xdr:rowOff>123825</xdr:rowOff>
                  </to>
                </anchor>
              </controlPr>
            </control>
          </mc:Choice>
        </mc:AlternateContent>
        <mc:AlternateContent xmlns:mc="http://schemas.openxmlformats.org/markup-compatibility/2006">
          <mc:Choice Requires="x14">
            <control shapeId="47158" r:id="rId19" name="Group Box 54">
              <controlPr defaultSize="0" autoFill="0" autoPict="0">
                <anchor moveWithCells="1">
                  <from>
                    <xdr:col>6</xdr:col>
                    <xdr:colOff>781050</xdr:colOff>
                    <xdr:row>10</xdr:row>
                    <xdr:rowOff>276225</xdr:rowOff>
                  </from>
                  <to>
                    <xdr:col>7</xdr:col>
                    <xdr:colOff>371475</xdr:colOff>
                    <xdr:row>13</xdr:row>
                    <xdr:rowOff>123825</xdr:rowOff>
                  </to>
                </anchor>
              </controlPr>
            </control>
          </mc:Choice>
        </mc:AlternateContent>
        <mc:AlternateContent xmlns:mc="http://schemas.openxmlformats.org/markup-compatibility/2006">
          <mc:Choice Requires="x14">
            <control shapeId="47167" r:id="rId20" name="Group Box 63">
              <controlPr defaultSize="0" autoFill="0" autoPict="0">
                <anchor moveWithCells="1">
                  <from>
                    <xdr:col>24</xdr:col>
                    <xdr:colOff>781050</xdr:colOff>
                    <xdr:row>9</xdr:row>
                    <xdr:rowOff>276225</xdr:rowOff>
                  </from>
                  <to>
                    <xdr:col>34</xdr:col>
                    <xdr:colOff>371475</xdr:colOff>
                    <xdr:row>12</xdr:row>
                    <xdr:rowOff>123825</xdr:rowOff>
                  </to>
                </anchor>
              </controlPr>
            </control>
          </mc:Choice>
        </mc:AlternateContent>
        <mc:AlternateContent xmlns:mc="http://schemas.openxmlformats.org/markup-compatibility/2006">
          <mc:Choice Requires="x14">
            <control shapeId="47168" r:id="rId21" name="Group Box 64">
              <controlPr defaultSize="0" autoFill="0" autoPict="0">
                <anchor moveWithCells="1">
                  <from>
                    <xdr:col>24</xdr:col>
                    <xdr:colOff>781050</xdr:colOff>
                    <xdr:row>9</xdr:row>
                    <xdr:rowOff>276225</xdr:rowOff>
                  </from>
                  <to>
                    <xdr:col>34</xdr:col>
                    <xdr:colOff>371475</xdr:colOff>
                    <xdr:row>12</xdr:row>
                    <xdr:rowOff>123825</xdr:rowOff>
                  </to>
                </anchor>
              </controlPr>
            </control>
          </mc:Choice>
        </mc:AlternateContent>
        <mc:AlternateContent xmlns:mc="http://schemas.openxmlformats.org/markup-compatibility/2006">
          <mc:Choice Requires="x14">
            <control shapeId="47169" r:id="rId22" name="Group Box 65">
              <controlPr defaultSize="0" autoFill="0" autoPict="0">
                <anchor moveWithCells="1">
                  <from>
                    <xdr:col>26</xdr:col>
                    <xdr:colOff>781050</xdr:colOff>
                    <xdr:row>9</xdr:row>
                    <xdr:rowOff>276225</xdr:rowOff>
                  </from>
                  <to>
                    <xdr:col>34</xdr:col>
                    <xdr:colOff>371475</xdr:colOff>
                    <xdr:row>12</xdr:row>
                    <xdr:rowOff>123825</xdr:rowOff>
                  </to>
                </anchor>
              </controlPr>
            </control>
          </mc:Choice>
        </mc:AlternateContent>
        <mc:AlternateContent xmlns:mc="http://schemas.openxmlformats.org/markup-compatibility/2006">
          <mc:Choice Requires="x14">
            <control shapeId="47170" r:id="rId23" name="Group Box 66">
              <controlPr defaultSize="0" autoFill="0" autoPict="0">
                <anchor moveWithCells="1">
                  <from>
                    <xdr:col>26</xdr:col>
                    <xdr:colOff>781050</xdr:colOff>
                    <xdr:row>9</xdr:row>
                    <xdr:rowOff>276225</xdr:rowOff>
                  </from>
                  <to>
                    <xdr:col>34</xdr:col>
                    <xdr:colOff>371475</xdr:colOff>
                    <xdr:row>12</xdr:row>
                    <xdr:rowOff>123825</xdr:rowOff>
                  </to>
                </anchor>
              </controlPr>
            </control>
          </mc:Choice>
        </mc:AlternateContent>
        <mc:AlternateContent xmlns:mc="http://schemas.openxmlformats.org/markup-compatibility/2006">
          <mc:Choice Requires="x14">
            <control shapeId="47171" r:id="rId24" name="Group Box 67">
              <controlPr defaultSize="0" autoFill="0" autoPict="0">
                <anchor moveWithCells="1">
                  <from>
                    <xdr:col>24</xdr:col>
                    <xdr:colOff>781050</xdr:colOff>
                    <xdr:row>11</xdr:row>
                    <xdr:rowOff>276225</xdr:rowOff>
                  </from>
                  <to>
                    <xdr:col>34</xdr:col>
                    <xdr:colOff>371475</xdr:colOff>
                    <xdr:row>14</xdr:row>
                    <xdr:rowOff>123825</xdr:rowOff>
                  </to>
                </anchor>
              </controlPr>
            </control>
          </mc:Choice>
        </mc:AlternateContent>
        <mc:AlternateContent xmlns:mc="http://schemas.openxmlformats.org/markup-compatibility/2006">
          <mc:Choice Requires="x14">
            <control shapeId="47172" r:id="rId25" name="Group Box 68">
              <controlPr defaultSize="0" autoFill="0" autoPict="0">
                <anchor moveWithCells="1">
                  <from>
                    <xdr:col>24</xdr:col>
                    <xdr:colOff>781050</xdr:colOff>
                    <xdr:row>11</xdr:row>
                    <xdr:rowOff>276225</xdr:rowOff>
                  </from>
                  <to>
                    <xdr:col>34</xdr:col>
                    <xdr:colOff>371475</xdr:colOff>
                    <xdr:row>14</xdr:row>
                    <xdr:rowOff>123825</xdr:rowOff>
                  </to>
                </anchor>
              </controlPr>
            </control>
          </mc:Choice>
        </mc:AlternateContent>
        <mc:AlternateContent xmlns:mc="http://schemas.openxmlformats.org/markup-compatibility/2006">
          <mc:Choice Requires="x14">
            <control shapeId="47173" r:id="rId26" name="Group Box 69">
              <controlPr defaultSize="0" autoFill="0" autoPict="0">
                <anchor moveWithCells="1">
                  <from>
                    <xdr:col>26</xdr:col>
                    <xdr:colOff>781050</xdr:colOff>
                    <xdr:row>11</xdr:row>
                    <xdr:rowOff>276225</xdr:rowOff>
                  </from>
                  <to>
                    <xdr:col>34</xdr:col>
                    <xdr:colOff>371475</xdr:colOff>
                    <xdr:row>14</xdr:row>
                    <xdr:rowOff>123825</xdr:rowOff>
                  </to>
                </anchor>
              </controlPr>
            </control>
          </mc:Choice>
        </mc:AlternateContent>
        <mc:AlternateContent xmlns:mc="http://schemas.openxmlformats.org/markup-compatibility/2006">
          <mc:Choice Requires="x14">
            <control shapeId="47174" r:id="rId27" name="Group Box 70">
              <controlPr defaultSize="0" autoFill="0" autoPict="0">
                <anchor moveWithCells="1">
                  <from>
                    <xdr:col>26</xdr:col>
                    <xdr:colOff>781050</xdr:colOff>
                    <xdr:row>11</xdr:row>
                    <xdr:rowOff>276225</xdr:rowOff>
                  </from>
                  <to>
                    <xdr:col>34</xdr:col>
                    <xdr:colOff>371475</xdr:colOff>
                    <xdr:row>14</xdr:row>
                    <xdr:rowOff>123825</xdr:rowOff>
                  </to>
                </anchor>
              </controlPr>
            </control>
          </mc:Choice>
        </mc:AlternateContent>
        <mc:AlternateContent xmlns:mc="http://schemas.openxmlformats.org/markup-compatibility/2006">
          <mc:Choice Requires="x14">
            <control shapeId="47180" r:id="rId28" name="Group Box 76">
              <controlPr defaultSize="0" autoFill="0" autoPict="0">
                <anchor moveWithCells="1">
                  <from>
                    <xdr:col>2</xdr:col>
                    <xdr:colOff>781050</xdr:colOff>
                    <xdr:row>13</xdr:row>
                    <xdr:rowOff>0</xdr:rowOff>
                  </from>
                  <to>
                    <xdr:col>3</xdr:col>
                    <xdr:colOff>342900</xdr:colOff>
                    <xdr:row>15</xdr:row>
                    <xdr:rowOff>133350</xdr:rowOff>
                  </to>
                </anchor>
              </controlPr>
            </control>
          </mc:Choice>
        </mc:AlternateContent>
        <mc:AlternateContent xmlns:mc="http://schemas.openxmlformats.org/markup-compatibility/2006">
          <mc:Choice Requires="x14">
            <control shapeId="47181" r:id="rId29" name="Group Box 77">
              <controlPr defaultSize="0" autoFill="0" autoPict="0">
                <anchor moveWithCells="1">
                  <from>
                    <xdr:col>2</xdr:col>
                    <xdr:colOff>781050</xdr:colOff>
                    <xdr:row>13</xdr:row>
                    <xdr:rowOff>0</xdr:rowOff>
                  </from>
                  <to>
                    <xdr:col>3</xdr:col>
                    <xdr:colOff>342900</xdr:colOff>
                    <xdr:row>15</xdr:row>
                    <xdr:rowOff>133350</xdr:rowOff>
                  </to>
                </anchor>
              </controlPr>
            </control>
          </mc:Choice>
        </mc:AlternateContent>
        <mc:AlternateContent xmlns:mc="http://schemas.openxmlformats.org/markup-compatibility/2006">
          <mc:Choice Requires="x14">
            <control shapeId="47182" r:id="rId30" name="Group Box 78">
              <controlPr defaultSize="0" autoFill="0" autoPict="0">
                <anchor moveWithCells="1">
                  <from>
                    <xdr:col>2</xdr:col>
                    <xdr:colOff>781050</xdr:colOff>
                    <xdr:row>14</xdr:row>
                    <xdr:rowOff>0</xdr:rowOff>
                  </from>
                  <to>
                    <xdr:col>3</xdr:col>
                    <xdr:colOff>342900</xdr:colOff>
                    <xdr:row>16</xdr:row>
                    <xdr:rowOff>133350</xdr:rowOff>
                  </to>
                </anchor>
              </controlPr>
            </control>
          </mc:Choice>
        </mc:AlternateContent>
        <mc:AlternateContent xmlns:mc="http://schemas.openxmlformats.org/markup-compatibility/2006">
          <mc:Choice Requires="x14">
            <control shapeId="47183" r:id="rId31" name="Group Box 79">
              <controlPr defaultSize="0" autoFill="0" autoPict="0">
                <anchor moveWithCells="1">
                  <from>
                    <xdr:col>2</xdr:col>
                    <xdr:colOff>781050</xdr:colOff>
                    <xdr:row>14</xdr:row>
                    <xdr:rowOff>0</xdr:rowOff>
                  </from>
                  <to>
                    <xdr:col>3</xdr:col>
                    <xdr:colOff>342900</xdr:colOff>
                    <xdr:row>16</xdr:row>
                    <xdr:rowOff>133350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AH117"/>
  <sheetViews>
    <sheetView showZeros="0" showWhiteSpace="0" view="pageBreakPreview" topLeftCell="A109" zoomScale="70" zoomScaleNormal="100" zoomScaleSheetLayoutView="70" workbookViewId="0">
      <selection activeCell="B98" sqref="B98:W117"/>
    </sheetView>
  </sheetViews>
  <sheetFormatPr defaultColWidth="9" defaultRowHeight="13.5"/>
  <cols>
    <col min="1" max="1" width="2.375" style="147" customWidth="1"/>
    <col min="2" max="2" width="5.375" style="148" customWidth="1"/>
    <col min="3" max="3" width="6.75" style="148" customWidth="1"/>
    <col min="4" max="4" width="4.75" style="148" customWidth="1"/>
    <col min="5" max="5" width="6.75" style="148" customWidth="1"/>
    <col min="6" max="6" width="4.75" style="148" customWidth="1"/>
    <col min="7" max="7" width="7.875" style="148" customWidth="1"/>
    <col min="8" max="8" width="8.875" style="148" customWidth="1"/>
    <col min="9" max="9" width="6.25" style="148" customWidth="1"/>
    <col min="10" max="10" width="6.625" style="431" customWidth="1"/>
    <col min="11" max="11" width="5.5" style="431" customWidth="1"/>
    <col min="12" max="12" width="5.125" style="431" customWidth="1"/>
    <col min="13" max="13" width="5.25" style="431" customWidth="1"/>
    <col min="14" max="14" width="2.625" style="431" customWidth="1"/>
    <col min="15" max="15" width="6.625" style="431" customWidth="1"/>
    <col min="16" max="16" width="5.5" style="431" customWidth="1"/>
    <col min="17" max="17" width="6.625" style="132" customWidth="1"/>
    <col min="18" max="18" width="5.5" style="132" customWidth="1"/>
    <col min="19" max="19" width="6.625" style="147" customWidth="1"/>
    <col min="20" max="20" width="5.375" style="147" customWidth="1"/>
    <col min="21" max="21" width="6.625" style="147" customWidth="1"/>
    <col min="22" max="22" width="5.375" style="147" customWidth="1"/>
    <col min="23" max="23" width="3.25" style="132" customWidth="1"/>
    <col min="24" max="24" width="14.75" style="148" customWidth="1"/>
    <col min="25" max="25" width="6.625" style="148" customWidth="1"/>
    <col min="26" max="26" width="2.625" style="148" customWidth="1"/>
    <col min="27" max="27" width="12.5" style="461" hidden="1" customWidth="1"/>
    <col min="28" max="28" width="9" style="461" hidden="1" customWidth="1"/>
    <col min="29" max="29" width="0" style="461" hidden="1" customWidth="1"/>
    <col min="30" max="30" width="12.75" style="461" hidden="1" customWidth="1"/>
    <col min="31" max="33" width="0" style="461" hidden="1" customWidth="1"/>
    <col min="34" max="16384" width="9" style="148"/>
  </cols>
  <sheetData>
    <row r="1" spans="1:33" ht="18" customHeight="1">
      <c r="B1" s="434"/>
      <c r="C1" s="434"/>
      <c r="D1" s="434"/>
      <c r="E1" s="434"/>
      <c r="F1" s="434"/>
      <c r="G1" s="434"/>
      <c r="H1" s="434"/>
      <c r="I1" s="434"/>
      <c r="Y1" s="433" t="s">
        <v>245</v>
      </c>
    </row>
    <row r="2" spans="1:33" ht="18" customHeight="1" thickBot="1">
      <c r="A2" s="440" t="s">
        <v>3</v>
      </c>
      <c r="B2" s="147"/>
      <c r="C2" s="147"/>
      <c r="D2" s="147"/>
      <c r="E2" s="147"/>
      <c r="F2" s="147"/>
      <c r="G2" s="147"/>
      <c r="H2" s="147"/>
      <c r="I2" s="147"/>
      <c r="S2" s="677" t="s">
        <v>282</v>
      </c>
      <c r="T2" s="677"/>
      <c r="U2" s="677"/>
      <c r="V2" s="677"/>
      <c r="W2" s="677"/>
      <c r="X2" s="677"/>
      <c r="Y2" s="147"/>
      <c r="Z2" s="147"/>
      <c r="AC2" s="462"/>
    </row>
    <row r="3" spans="1:33" ht="18" customHeight="1">
      <c r="B3" s="892" t="s">
        <v>304</v>
      </c>
      <c r="C3" s="1205"/>
      <c r="D3" s="1211" t="s">
        <v>303</v>
      </c>
      <c r="E3" s="1212"/>
      <c r="F3" s="1213"/>
      <c r="G3" s="147"/>
      <c r="H3" s="147"/>
      <c r="I3" s="147"/>
      <c r="O3" s="139" t="s">
        <v>2</v>
      </c>
      <c r="P3" s="139"/>
      <c r="Q3" s="259" t="s">
        <v>8</v>
      </c>
      <c r="R3" s="259"/>
      <c r="S3" s="679"/>
      <c r="T3" s="679"/>
      <c r="U3" s="679"/>
      <c r="V3" s="679"/>
      <c r="W3" s="679"/>
      <c r="X3" s="679"/>
    </row>
    <row r="4" spans="1:33" ht="18" customHeight="1">
      <c r="B4" s="893"/>
      <c r="C4" s="1206"/>
      <c r="D4" s="1214" t="s">
        <v>301</v>
      </c>
      <c r="E4" s="1215"/>
      <c r="F4" s="1216"/>
      <c r="G4" s="147"/>
      <c r="H4" s="147"/>
      <c r="I4" s="147"/>
      <c r="O4" s="132"/>
      <c r="P4" s="132"/>
      <c r="Q4" s="260" t="s">
        <v>11</v>
      </c>
      <c r="R4" s="260"/>
      <c r="S4" s="680"/>
      <c r="T4" s="680"/>
      <c r="U4" s="680"/>
      <c r="V4" s="680"/>
      <c r="W4" s="680"/>
      <c r="X4" s="680"/>
    </row>
    <row r="5" spans="1:33" ht="18" customHeight="1" thickBot="1">
      <c r="B5" s="894"/>
      <c r="C5" s="1207"/>
      <c r="D5" s="1208" t="s">
        <v>302</v>
      </c>
      <c r="E5" s="1209"/>
      <c r="F5" s="1210"/>
      <c r="G5" s="147"/>
      <c r="H5" s="147"/>
      <c r="I5" s="147"/>
      <c r="O5" s="132"/>
      <c r="P5" s="132"/>
      <c r="Q5" s="259" t="s">
        <v>283</v>
      </c>
      <c r="R5" s="259"/>
      <c r="S5" s="680"/>
      <c r="T5" s="680"/>
      <c r="U5" s="680"/>
      <c r="V5" s="680"/>
      <c r="W5" s="680"/>
      <c r="X5" s="680"/>
    </row>
    <row r="6" spans="1:33" ht="45.6" customHeight="1">
      <c r="A6" s="904" t="s">
        <v>248</v>
      </c>
      <c r="B6" s="904"/>
      <c r="C6" s="904"/>
      <c r="D6" s="904"/>
      <c r="E6" s="904"/>
      <c r="F6" s="904"/>
      <c r="G6" s="904"/>
      <c r="H6" s="904"/>
      <c r="I6" s="904"/>
      <c r="J6" s="904"/>
      <c r="K6" s="904"/>
      <c r="L6" s="904"/>
      <c r="M6" s="904"/>
      <c r="N6" s="904"/>
      <c r="O6" s="904"/>
      <c r="P6" s="904"/>
      <c r="Q6" s="904"/>
      <c r="R6" s="904"/>
      <c r="S6" s="904"/>
      <c r="T6" s="904"/>
      <c r="U6" s="904"/>
      <c r="V6" s="904"/>
      <c r="W6" s="904"/>
      <c r="X6" s="904"/>
    </row>
    <row r="7" spans="1:33" ht="55.15" customHeight="1">
      <c r="A7" s="140"/>
      <c r="B7" s="348"/>
      <c r="C7" s="348"/>
      <c r="D7" s="1201" t="s">
        <v>315</v>
      </c>
      <c r="E7" s="1201"/>
      <c r="F7" s="1202"/>
      <c r="G7" s="403"/>
      <c r="H7" s="1203" t="s">
        <v>195</v>
      </c>
      <c r="I7" s="1204"/>
      <c r="J7" s="1204"/>
      <c r="K7" s="1204"/>
      <c r="L7" s="1204"/>
      <c r="M7" s="1204"/>
      <c r="N7" s="1204"/>
      <c r="O7" s="1204"/>
      <c r="P7" s="1204"/>
      <c r="Q7" s="1204"/>
      <c r="R7" s="1204"/>
      <c r="S7" s="1204"/>
      <c r="T7" s="1204"/>
      <c r="U7" s="1204"/>
      <c r="V7" s="1204"/>
      <c r="W7" s="1204"/>
      <c r="X7" s="1204"/>
      <c r="Y7" s="1204"/>
      <c r="AD7" s="22"/>
    </row>
    <row r="8" spans="1:33" ht="17.25" customHeight="1">
      <c r="A8" s="1194" t="s">
        <v>0</v>
      </c>
      <c r="B8" s="1195"/>
      <c r="C8" s="1195"/>
      <c r="D8" s="1195"/>
      <c r="E8" s="1195"/>
      <c r="F8" s="1195"/>
      <c r="G8" s="1195"/>
      <c r="H8" s="1195"/>
      <c r="I8" s="1195"/>
      <c r="J8" s="1195"/>
      <c r="K8" s="1195"/>
      <c r="L8" s="1195"/>
      <c r="M8" s="1195"/>
      <c r="N8" s="1195"/>
      <c r="O8" s="1195"/>
      <c r="P8" s="1195"/>
      <c r="Q8" s="1195"/>
      <c r="R8" s="1195"/>
      <c r="S8" s="1195"/>
      <c r="T8" s="1195"/>
      <c r="U8" s="1195"/>
      <c r="V8" s="1195"/>
      <c r="W8" s="1195"/>
      <c r="X8" s="1195"/>
      <c r="AD8" s="22"/>
    </row>
    <row r="9" spans="1:33">
      <c r="AD9" s="22"/>
    </row>
    <row r="10" spans="1:33" s="252" customFormat="1" ht="26.45" customHeight="1">
      <c r="A10" s="258"/>
      <c r="B10" s="257"/>
      <c r="C10" s="257"/>
      <c r="D10" s="257"/>
      <c r="E10" s="257"/>
      <c r="F10" s="257"/>
      <c r="G10" s="257"/>
      <c r="H10" s="257"/>
      <c r="I10" s="256"/>
      <c r="J10" s="256"/>
      <c r="K10" s="256"/>
      <c r="L10" s="256"/>
      <c r="M10" s="256"/>
      <c r="N10" s="255"/>
      <c r="O10" s="255"/>
      <c r="P10" s="1196" t="s">
        <v>170</v>
      </c>
      <c r="Q10" s="1197"/>
      <c r="R10" s="1198" t="s">
        <v>265</v>
      </c>
      <c r="S10" s="1199"/>
      <c r="T10" s="1199"/>
      <c r="U10" s="1199"/>
      <c r="V10" s="1199"/>
      <c r="W10" s="1199"/>
      <c r="X10" s="1200"/>
      <c r="Y10" s="254"/>
      <c r="Z10" s="254"/>
      <c r="AA10" s="463"/>
      <c r="AB10" s="464" t="s">
        <v>170</v>
      </c>
      <c r="AC10" s="465"/>
      <c r="AD10" s="22"/>
      <c r="AE10" s="466"/>
      <c r="AF10" s="466"/>
      <c r="AG10" s="466"/>
    </row>
    <row r="11" spans="1:33">
      <c r="A11" s="147">
        <v>1</v>
      </c>
      <c r="B11" s="148" t="s">
        <v>196</v>
      </c>
      <c r="P11" s="414">
        <f>IF(P10='＜採用時・対象者ごと＞❷雇用確定届【❸と連動】（報告2）'!L12,O11,"雇用確定届を確認してください")</f>
        <v>0</v>
      </c>
      <c r="Q11" s="415"/>
      <c r="AB11" s="461" t="s">
        <v>171</v>
      </c>
    </row>
    <row r="12" spans="1:33" ht="9.75" customHeight="1">
      <c r="AB12" s="461" t="s">
        <v>172</v>
      </c>
      <c r="AD12" s="467"/>
    </row>
    <row r="13" spans="1:33" ht="20.100000000000001" customHeight="1">
      <c r="O13" s="917" t="e">
        <f>IF(AND(X14&gt;=$S$14,X14&lt;$AB$20),"","【注意】雇用期間は６か月以内")</f>
        <v>#VALUE!</v>
      </c>
      <c r="P13" s="917"/>
      <c r="Q13" s="917"/>
      <c r="R13" s="917"/>
      <c r="S13" s="917" t="str">
        <f>IF(AND(S14&gt;=$AB$14,S14&lt;=$AD$14),"","【注意】雇用開始日を正しく入力")</f>
        <v>【注意】雇用開始日を正しく入力</v>
      </c>
      <c r="T13" s="917"/>
      <c r="U13" s="917"/>
      <c r="X13" s="917" t="str">
        <f>IF(AND(X14&gt;=$AB$18,X14&lt;=$AD$18),"","【注意】雇用終了日を正しく入力")</f>
        <v>【注意】雇用終了日を正しく入力</v>
      </c>
      <c r="Y13" s="917"/>
      <c r="AB13" s="468" t="s">
        <v>261</v>
      </c>
      <c r="AC13" s="22"/>
      <c r="AD13" s="22"/>
    </row>
    <row r="14" spans="1:33" ht="35.25" customHeight="1">
      <c r="B14" s="659" t="s">
        <v>155</v>
      </c>
      <c r="C14" s="1041"/>
      <c r="D14" s="1041"/>
      <c r="E14" s="1041"/>
      <c r="F14" s="1041"/>
      <c r="G14" s="660"/>
      <c r="H14" s="927" t="str">
        <f>'＜採用時・対象者ごと＞❷雇用確定届【❸と連動】（報告2）'!D15</f>
        <v/>
      </c>
      <c r="I14" s="928"/>
      <c r="J14" s="435" t="s">
        <v>284</v>
      </c>
      <c r="K14" s="927" t="str">
        <f>'＜採用時・対象者ごと＞❷雇用確定届【❸と連動】（報告2）'!G15</f>
        <v/>
      </c>
      <c r="L14" s="929"/>
      <c r="M14" s="929"/>
      <c r="N14" s="928"/>
      <c r="O14" s="664" t="s">
        <v>5</v>
      </c>
      <c r="P14" s="665"/>
      <c r="Q14" s="665"/>
      <c r="R14" s="666"/>
      <c r="S14" s="1190" t="str">
        <f>'＜採用時・対象者ごと＞❷雇用確定届【❸と連動】（報告2）'!O15</f>
        <v/>
      </c>
      <c r="T14" s="1191"/>
      <c r="U14" s="1191"/>
      <c r="V14" s="1191"/>
      <c r="W14" s="412" t="s">
        <v>9</v>
      </c>
      <c r="X14" s="1192"/>
      <c r="Y14" s="670"/>
      <c r="AB14" s="460">
        <v>45047</v>
      </c>
      <c r="AC14" s="459" t="s">
        <v>285</v>
      </c>
      <c r="AD14" s="460">
        <v>45231</v>
      </c>
    </row>
    <row r="15" spans="1:33" ht="35.25" customHeight="1">
      <c r="B15" s="659" t="s">
        <v>23</v>
      </c>
      <c r="C15" s="1041"/>
      <c r="D15" s="1041"/>
      <c r="E15" s="1041"/>
      <c r="F15" s="1041"/>
      <c r="G15" s="660"/>
      <c r="H15" s="1217" t="str">
        <f>'＜採用時・対象者ごと＞❷雇用確定届【❸と連動】（報告2）'!D16</f>
        <v/>
      </c>
      <c r="I15" s="1218"/>
      <c r="J15" s="1218"/>
      <c r="K15" s="1218"/>
      <c r="L15" s="1218"/>
      <c r="M15" s="1218"/>
      <c r="N15" s="1218"/>
      <c r="O15" s="1219"/>
      <c r="P15" s="1219"/>
      <c r="Q15" s="1219"/>
      <c r="R15" s="1219"/>
      <c r="S15" s="1219"/>
      <c r="T15" s="1219"/>
      <c r="U15" s="1219"/>
      <c r="V15" s="1219"/>
      <c r="W15" s="1219"/>
      <c r="X15" s="1219"/>
      <c r="Y15" s="1220"/>
      <c r="AB15" s="22"/>
      <c r="AC15" s="22"/>
      <c r="AD15" s="22"/>
    </row>
    <row r="16" spans="1:33" ht="35.25" customHeight="1" thickBot="1">
      <c r="B16" s="553" t="s">
        <v>7</v>
      </c>
      <c r="C16" s="555"/>
      <c r="D16" s="555"/>
      <c r="E16" s="555"/>
      <c r="F16" s="555"/>
      <c r="G16" s="554"/>
      <c r="H16" s="1221" t="str">
        <f>'＜採用時・対象者ごと＞❷雇用確定届【❸と連動】（報告2）'!D17</f>
        <v/>
      </c>
      <c r="I16" s="1221"/>
      <c r="J16" s="1221"/>
      <c r="K16" s="1221"/>
      <c r="L16" s="1221"/>
      <c r="M16" s="1221"/>
      <c r="N16" s="1222"/>
      <c r="O16" s="1223" t="s">
        <v>197</v>
      </c>
      <c r="P16" s="1224"/>
      <c r="Q16" s="1224"/>
      <c r="R16" s="1224"/>
      <c r="S16" s="441"/>
      <c r="T16" s="1069" t="s">
        <v>198</v>
      </c>
      <c r="U16" s="1069"/>
      <c r="V16" s="1069"/>
      <c r="W16" s="1069"/>
      <c r="X16" s="1090"/>
      <c r="Y16" s="442"/>
      <c r="AC16" s="22"/>
      <c r="AD16" s="22"/>
    </row>
    <row r="17" spans="2:34" ht="40.5" customHeight="1" thickBot="1">
      <c r="B17" s="858" t="s">
        <v>310</v>
      </c>
      <c r="C17" s="1176"/>
      <c r="D17" s="1176"/>
      <c r="E17" s="1176"/>
      <c r="F17" s="1176"/>
      <c r="G17" s="1176"/>
      <c r="H17" s="1177"/>
      <c r="I17" s="1178"/>
      <c r="J17" s="1178"/>
      <c r="K17" s="1178"/>
      <c r="L17" s="1178"/>
      <c r="M17" s="1178"/>
      <c r="N17" s="1178"/>
      <c r="O17" s="1178"/>
      <c r="P17" s="1178"/>
      <c r="Q17" s="1178"/>
      <c r="R17" s="1178"/>
      <c r="S17" s="1178"/>
      <c r="T17" s="1178"/>
      <c r="U17" s="1178"/>
      <c r="V17" s="1178"/>
      <c r="W17" s="1178"/>
      <c r="X17" s="1178"/>
      <c r="Y17" s="1179"/>
      <c r="AB17" s="468" t="s">
        <v>262</v>
      </c>
      <c r="AC17" s="22"/>
      <c r="AD17" s="22"/>
    </row>
    <row r="18" spans="2:34" ht="23.25" customHeight="1">
      <c r="B18" s="629" t="s">
        <v>307</v>
      </c>
      <c r="C18" s="1180"/>
      <c r="D18" s="1180"/>
      <c r="E18" s="1180"/>
      <c r="F18" s="1180"/>
      <c r="G18" s="1181"/>
      <c r="H18" s="443"/>
      <c r="I18" s="1186" t="s">
        <v>312</v>
      </c>
      <c r="J18" s="1187"/>
      <c r="K18" s="1187"/>
      <c r="L18" s="1187"/>
      <c r="M18" s="1187"/>
      <c r="N18" s="1187"/>
      <c r="O18" s="451">
        <f>'＜採用時・対象者ごと＞❷雇用確定届【❸と連動】（報告2）'!D21</f>
        <v>0</v>
      </c>
      <c r="P18" s="444" t="str">
        <f>IF(H18=O18,"","【注意】雇用確定届を確認してください")</f>
        <v/>
      </c>
      <c r="Q18" s="455"/>
      <c r="R18" s="455"/>
      <c r="S18" s="455"/>
      <c r="T18" s="455"/>
      <c r="U18" s="455"/>
      <c r="V18" s="455"/>
      <c r="W18" s="455"/>
      <c r="X18" s="445">
        <v>1</v>
      </c>
      <c r="Y18" s="457"/>
      <c r="AB18" s="460">
        <v>45047</v>
      </c>
      <c r="AC18" s="459" t="s">
        <v>9</v>
      </c>
      <c r="AD18" s="460">
        <v>45322</v>
      </c>
    </row>
    <row r="19" spans="2:34" ht="23.25" customHeight="1">
      <c r="B19" s="1182"/>
      <c r="C19" s="1183"/>
      <c r="D19" s="1183"/>
      <c r="E19" s="1183"/>
      <c r="F19" s="1183"/>
      <c r="G19" s="1184"/>
      <c r="H19" s="402"/>
      <c r="I19" s="1188" t="s">
        <v>313</v>
      </c>
      <c r="J19" s="1189"/>
      <c r="K19" s="1189"/>
      <c r="L19" s="1189"/>
      <c r="M19" s="1189"/>
      <c r="N19" s="1189"/>
      <c r="O19" s="416">
        <f>'＜採用時・対象者ごと＞❷雇用確定届【❸と連動】（報告2）'!D22</f>
        <v>0</v>
      </c>
      <c r="P19" s="395" t="str">
        <f>IF(H19=O19,"","【注意】雇用確定届を確認してください")</f>
        <v/>
      </c>
      <c r="Q19" s="456"/>
      <c r="R19" s="456"/>
      <c r="S19" s="456"/>
      <c r="T19" s="456"/>
      <c r="U19" s="456"/>
      <c r="V19" s="394">
        <v>3</v>
      </c>
      <c r="W19" s="456"/>
      <c r="X19" s="332"/>
      <c r="Y19" s="437"/>
      <c r="AB19" s="468" t="s">
        <v>264</v>
      </c>
      <c r="AC19" s="22"/>
      <c r="AD19" s="22"/>
    </row>
    <row r="20" spans="2:34" ht="21.6" customHeight="1">
      <c r="B20" s="870" t="s">
        <v>69</v>
      </c>
      <c r="C20" s="870"/>
      <c r="D20" s="870"/>
      <c r="E20" s="870" t="s">
        <v>40</v>
      </c>
      <c r="F20" s="870"/>
      <c r="G20" s="870"/>
      <c r="H20" s="636">
        <v>1072</v>
      </c>
      <c r="I20" s="633" t="s">
        <v>67</v>
      </c>
      <c r="J20" s="912"/>
      <c r="K20" s="913"/>
      <c r="L20" s="913"/>
      <c r="M20" s="913"/>
      <c r="N20" s="249" t="s">
        <v>13</v>
      </c>
      <c r="O20" s="912"/>
      <c r="P20" s="913"/>
      <c r="Q20" s="913"/>
      <c r="R20" s="249" t="s">
        <v>13</v>
      </c>
      <c r="S20" s="912"/>
      <c r="T20" s="913"/>
      <c r="U20" s="913"/>
      <c r="V20" s="249" t="s">
        <v>13</v>
      </c>
      <c r="W20" s="582" t="s">
        <v>65</v>
      </c>
      <c r="X20" s="602">
        <f>ROUNDDOWN((SUM(J21+O21+S21+J23+O23+S23+J25)+SUM(L21+Q21+U21+L23+Q23+U23+L25)/60)*H20,0)</f>
        <v>0</v>
      </c>
      <c r="Y20" s="582" t="s">
        <v>1</v>
      </c>
      <c r="AB20" s="469" t="e">
        <f>EDATE(S14,6)</f>
        <v>#VALUE!</v>
      </c>
      <c r="AC20" s="22"/>
      <c r="AD20" s="22"/>
    </row>
    <row r="21" spans="2:34" ht="30" customHeight="1">
      <c r="B21" s="870"/>
      <c r="C21" s="870"/>
      <c r="D21" s="870"/>
      <c r="E21" s="870"/>
      <c r="F21" s="870"/>
      <c r="G21" s="870"/>
      <c r="H21" s="637"/>
      <c r="I21" s="634"/>
      <c r="J21" s="295"/>
      <c r="K21" s="334" t="s">
        <v>64</v>
      </c>
      <c r="L21" s="612"/>
      <c r="M21" s="612"/>
      <c r="N21" s="297" t="s">
        <v>150</v>
      </c>
      <c r="O21" s="295"/>
      <c r="P21" s="334" t="s">
        <v>64</v>
      </c>
      <c r="Q21" s="458"/>
      <c r="R21" s="297" t="s">
        <v>150</v>
      </c>
      <c r="S21" s="295"/>
      <c r="T21" s="334" t="s">
        <v>64</v>
      </c>
      <c r="U21" s="458"/>
      <c r="V21" s="297" t="s">
        <v>150</v>
      </c>
      <c r="W21" s="583"/>
      <c r="X21" s="603"/>
      <c r="Y21" s="583"/>
      <c r="AD21" s="470" t="s">
        <v>173</v>
      </c>
    </row>
    <row r="22" spans="2:34" ht="21.6" customHeight="1">
      <c r="B22" s="870"/>
      <c r="C22" s="870"/>
      <c r="D22" s="870"/>
      <c r="E22" s="870"/>
      <c r="F22" s="870"/>
      <c r="G22" s="870"/>
      <c r="H22" s="637"/>
      <c r="I22" s="634"/>
      <c r="J22" s="910"/>
      <c r="K22" s="911"/>
      <c r="L22" s="911"/>
      <c r="M22" s="911"/>
      <c r="N22" s="298" t="s">
        <v>13</v>
      </c>
      <c r="O22" s="910"/>
      <c r="P22" s="911"/>
      <c r="Q22" s="911"/>
      <c r="R22" s="298" t="s">
        <v>13</v>
      </c>
      <c r="S22" s="910"/>
      <c r="T22" s="911"/>
      <c r="U22" s="911"/>
      <c r="V22" s="298" t="s">
        <v>13</v>
      </c>
      <c r="W22" s="583"/>
      <c r="X22" s="603"/>
      <c r="Y22" s="583"/>
      <c r="AD22" s="461" t="s">
        <v>174</v>
      </c>
    </row>
    <row r="23" spans="2:34" ht="30" customHeight="1">
      <c r="B23" s="870"/>
      <c r="C23" s="870"/>
      <c r="D23" s="870"/>
      <c r="E23" s="870"/>
      <c r="F23" s="870"/>
      <c r="G23" s="870"/>
      <c r="H23" s="637"/>
      <c r="I23" s="634"/>
      <c r="J23" s="295"/>
      <c r="K23" s="334" t="s">
        <v>64</v>
      </c>
      <c r="L23" s="612"/>
      <c r="M23" s="612"/>
      <c r="N23" s="297" t="s">
        <v>150</v>
      </c>
      <c r="O23" s="295"/>
      <c r="P23" s="334" t="s">
        <v>64</v>
      </c>
      <c r="Q23" s="458"/>
      <c r="R23" s="297" t="s">
        <v>150</v>
      </c>
      <c r="S23" s="295"/>
      <c r="T23" s="334" t="s">
        <v>64</v>
      </c>
      <c r="U23" s="458"/>
      <c r="V23" s="297" t="s">
        <v>150</v>
      </c>
      <c r="W23" s="583"/>
      <c r="X23" s="603"/>
      <c r="Y23" s="583"/>
      <c r="AD23" s="461" t="s">
        <v>175</v>
      </c>
    </row>
    <row r="24" spans="2:34" ht="21.6" customHeight="1">
      <c r="B24" s="870"/>
      <c r="C24" s="870"/>
      <c r="D24" s="870"/>
      <c r="E24" s="870"/>
      <c r="F24" s="870"/>
      <c r="G24" s="870"/>
      <c r="H24" s="637"/>
      <c r="I24" s="634"/>
      <c r="J24" s="910"/>
      <c r="K24" s="911"/>
      <c r="L24" s="911"/>
      <c r="M24" s="911"/>
      <c r="N24" s="298" t="s">
        <v>13</v>
      </c>
      <c r="O24" s="299"/>
      <c r="P24" s="300"/>
      <c r="Q24" s="300"/>
      <c r="R24" s="301"/>
      <c r="S24" s="300"/>
      <c r="T24" s="300"/>
      <c r="U24" s="300"/>
      <c r="V24" s="302"/>
      <c r="W24" s="583"/>
      <c r="X24" s="603"/>
      <c r="Y24" s="583"/>
    </row>
    <row r="25" spans="2:34" ht="30" customHeight="1">
      <c r="B25" s="870"/>
      <c r="C25" s="870"/>
      <c r="D25" s="870"/>
      <c r="E25" s="870"/>
      <c r="F25" s="870"/>
      <c r="G25" s="870"/>
      <c r="H25" s="638"/>
      <c r="I25" s="635"/>
      <c r="J25" s="295"/>
      <c r="K25" s="334" t="s">
        <v>64</v>
      </c>
      <c r="L25" s="612"/>
      <c r="M25" s="612"/>
      <c r="N25" s="297" t="s">
        <v>150</v>
      </c>
      <c r="O25" s="303"/>
      <c r="P25" s="304"/>
      <c r="Q25" s="304"/>
      <c r="R25" s="305"/>
      <c r="S25" s="304"/>
      <c r="T25" s="304"/>
      <c r="U25" s="304"/>
      <c r="V25" s="306"/>
      <c r="W25" s="584"/>
      <c r="X25" s="604"/>
      <c r="Y25" s="584"/>
    </row>
    <row r="26" spans="2:34" ht="30" customHeight="1">
      <c r="B26" s="870"/>
      <c r="C26" s="870"/>
      <c r="D26" s="870"/>
      <c r="E26" s="1185" t="s">
        <v>309</v>
      </c>
      <c r="F26" s="870"/>
      <c r="G26" s="870"/>
      <c r="H26" s="349"/>
      <c r="I26" s="641" t="s">
        <v>308</v>
      </c>
      <c r="J26" s="641"/>
      <c r="K26" s="641"/>
      <c r="L26" s="641"/>
      <c r="M26" s="641"/>
      <c r="N26" s="641"/>
      <c r="O26" s="641"/>
      <c r="P26" s="641"/>
      <c r="Q26" s="641"/>
      <c r="R26" s="641"/>
      <c r="S26" s="641"/>
      <c r="T26" s="641"/>
      <c r="U26" s="641"/>
      <c r="V26" s="335" t="b">
        <v>1</v>
      </c>
      <c r="W26" s="432" t="s">
        <v>65</v>
      </c>
      <c r="X26" s="289">
        <f>IF(H26="○",ROUNDDOWN(X20*0.15,0),0)</f>
        <v>0</v>
      </c>
      <c r="Y26" s="432" t="s">
        <v>1</v>
      </c>
    </row>
    <row r="27" spans="2:34" ht="23.25" customHeight="1">
      <c r="B27" s="870"/>
      <c r="C27" s="870"/>
      <c r="D27" s="870"/>
      <c r="E27" s="870" t="s">
        <v>41</v>
      </c>
      <c r="F27" s="870"/>
      <c r="G27" s="870"/>
      <c r="H27" s="553"/>
      <c r="I27" s="555"/>
      <c r="J27" s="555"/>
      <c r="K27" s="555"/>
      <c r="L27" s="555"/>
      <c r="M27" s="555"/>
      <c r="N27" s="555"/>
      <c r="O27" s="555"/>
      <c r="P27" s="555"/>
      <c r="Q27" s="555"/>
      <c r="R27" s="555"/>
      <c r="S27" s="555"/>
      <c r="T27" s="555"/>
      <c r="U27" s="555"/>
      <c r="V27" s="554"/>
      <c r="W27" s="432" t="s">
        <v>286</v>
      </c>
      <c r="X27" s="290">
        <f>SUM(X20+X26)</f>
        <v>0</v>
      </c>
      <c r="Y27" s="432" t="s">
        <v>1</v>
      </c>
      <c r="AD27" s="470"/>
    </row>
    <row r="28" spans="2:34" ht="23.25" customHeight="1">
      <c r="B28" s="553" t="s">
        <v>149</v>
      </c>
      <c r="C28" s="555"/>
      <c r="D28" s="555"/>
      <c r="E28" s="555"/>
      <c r="F28" s="555"/>
      <c r="G28" s="554"/>
      <c r="H28" s="1161">
        <v>1500</v>
      </c>
      <c r="I28" s="1162"/>
      <c r="J28" s="1162"/>
      <c r="K28" s="1162"/>
      <c r="L28" s="1162"/>
      <c r="M28" s="1162"/>
      <c r="N28" s="1162"/>
      <c r="O28" s="1163"/>
      <c r="P28" s="165" t="s">
        <v>67</v>
      </c>
      <c r="Q28" s="1164">
        <f>I52</f>
        <v>0</v>
      </c>
      <c r="R28" s="1165"/>
      <c r="S28" s="1165"/>
      <c r="T28" s="1165"/>
      <c r="U28" s="1165"/>
      <c r="V28" s="1166"/>
      <c r="W28" s="432" t="s">
        <v>287</v>
      </c>
      <c r="X28" s="289">
        <f>ROUNDDOWN(H28*(SUM(T55:T89)+SUM(V55:V89)/60),0)</f>
        <v>0</v>
      </c>
      <c r="Y28" s="432" t="s">
        <v>1</v>
      </c>
      <c r="AB28" s="471" t="s">
        <v>269</v>
      </c>
    </row>
    <row r="29" spans="2:34" ht="30" customHeight="1">
      <c r="B29" s="593" t="s">
        <v>146</v>
      </c>
      <c r="C29" s="1169"/>
      <c r="D29" s="1169"/>
      <c r="E29" s="1169"/>
      <c r="F29" s="1169"/>
      <c r="G29" s="594"/>
      <c r="H29" s="553" t="s">
        <v>22</v>
      </c>
      <c r="I29" s="554"/>
      <c r="J29" s="931"/>
      <c r="K29" s="932"/>
      <c r="L29" s="932"/>
      <c r="M29" s="932"/>
      <c r="N29" s="932"/>
      <c r="O29" s="1172" t="str">
        <f>IF(J29=AB29,"","【注意】雇用確定届を確認してください")</f>
        <v/>
      </c>
      <c r="P29" s="1173"/>
      <c r="Q29" s="572" t="s">
        <v>45</v>
      </c>
      <c r="R29" s="247" t="s">
        <v>145</v>
      </c>
      <c r="S29" s="1174"/>
      <c r="T29" s="1175"/>
      <c r="U29" s="1175"/>
      <c r="V29" s="1175"/>
      <c r="W29" s="244" t="s">
        <v>1</v>
      </c>
      <c r="X29" s="602">
        <f>IF($P$10="課税",S30,S29)</f>
        <v>0</v>
      </c>
      <c r="Y29" s="582" t="s">
        <v>1</v>
      </c>
      <c r="AA29" s="470"/>
      <c r="AB29" s="472">
        <f>'＜採用時・対象者ごと＞❷雇用確定届【❸と連動】（報告2）'!F34</f>
        <v>0</v>
      </c>
      <c r="AC29" s="470"/>
      <c r="AE29" s="470"/>
      <c r="AF29" s="470"/>
    </row>
    <row r="30" spans="2:34" ht="30" customHeight="1">
      <c r="B30" s="595"/>
      <c r="C30" s="1170"/>
      <c r="D30" s="1170"/>
      <c r="E30" s="1170"/>
      <c r="F30" s="1170"/>
      <c r="G30" s="596"/>
      <c r="H30" s="585" t="s">
        <v>6</v>
      </c>
      <c r="I30" s="586"/>
      <c r="J30" s="648"/>
      <c r="K30" s="649"/>
      <c r="L30" s="649"/>
      <c r="M30" s="649"/>
      <c r="N30" s="649"/>
      <c r="O30" s="649"/>
      <c r="P30" s="845"/>
      <c r="Q30" s="573"/>
      <c r="R30" s="165" t="s">
        <v>144</v>
      </c>
      <c r="S30" s="1167">
        <f>ROUNDDOWN(S29/1.1,0)</f>
        <v>0</v>
      </c>
      <c r="T30" s="1168"/>
      <c r="U30" s="1168"/>
      <c r="V30" s="1168"/>
      <c r="W30" s="244" t="s">
        <v>1</v>
      </c>
      <c r="X30" s="603"/>
      <c r="Y30" s="583"/>
      <c r="AA30" s="470"/>
      <c r="AB30" s="473"/>
      <c r="AC30" s="474"/>
      <c r="AD30" s="474"/>
      <c r="AE30" s="474"/>
      <c r="AF30" s="474"/>
      <c r="AG30" s="474"/>
      <c r="AH30" s="417"/>
    </row>
    <row r="31" spans="2:34" ht="30" customHeight="1">
      <c r="B31" s="597"/>
      <c r="C31" s="1171"/>
      <c r="D31" s="1171"/>
      <c r="E31" s="1171"/>
      <c r="F31" s="1171"/>
      <c r="G31" s="598"/>
      <c r="H31" s="553" t="s">
        <v>199</v>
      </c>
      <c r="I31" s="554"/>
      <c r="J31" s="590"/>
      <c r="K31" s="591"/>
      <c r="L31" s="591"/>
      <c r="M31" s="436" t="s">
        <v>288</v>
      </c>
      <c r="N31" s="591"/>
      <c r="O31" s="591"/>
      <c r="P31" s="592"/>
      <c r="Q31" s="939" t="str">
        <f>IF(AND(J31&gt;=$S$14,J31&lt;$X$14),"","【注意】雇用期間内に受講する")</f>
        <v>【注意】雇用期間内に受講する</v>
      </c>
      <c r="R31" s="940"/>
      <c r="S31" s="940"/>
      <c r="T31" s="1193" t="str">
        <f>IF(AND(N31&gt;$J$31,N31&lt;=$X$14),"","【注意】雇用期間内に修了必須")</f>
        <v>【注意】雇用期間内に修了必須</v>
      </c>
      <c r="U31" s="1193"/>
      <c r="V31" s="1193"/>
      <c r="W31" s="244"/>
      <c r="X31" s="604"/>
      <c r="Y31" s="584"/>
      <c r="AA31" s="470"/>
      <c r="AB31" s="470"/>
      <c r="AC31" s="470"/>
      <c r="AE31" s="470"/>
      <c r="AF31" s="470"/>
    </row>
    <row r="32" spans="2:34" ht="46.5" customHeight="1">
      <c r="B32" s="847" t="s">
        <v>270</v>
      </c>
      <c r="C32" s="1152"/>
      <c r="D32" s="1152"/>
      <c r="E32" s="1152"/>
      <c r="F32" s="1152"/>
      <c r="G32" s="848"/>
      <c r="H32" s="1153"/>
      <c r="I32" s="1154"/>
      <c r="J32" s="1154"/>
      <c r="K32" s="1154"/>
      <c r="L32" s="1154"/>
      <c r="M32" s="1154"/>
      <c r="N32" s="1154"/>
      <c r="O32" s="1154"/>
      <c r="P32" s="1154"/>
      <c r="Q32" s="1154"/>
      <c r="R32" s="1154"/>
      <c r="S32" s="1154"/>
      <c r="T32" s="1154"/>
      <c r="U32" s="1154"/>
      <c r="V32" s="1155"/>
      <c r="W32" s="165" t="s">
        <v>289</v>
      </c>
      <c r="X32" s="396" t="str">
        <f>IF($P$10="課税",T96,T95)</f>
        <v>0</v>
      </c>
      <c r="Y32" s="429" t="s">
        <v>1</v>
      </c>
      <c r="AA32" s="475"/>
      <c r="AB32" s="475"/>
      <c r="AC32" s="475"/>
      <c r="AE32" s="475"/>
      <c r="AF32" s="475"/>
    </row>
    <row r="33" spans="1:33" ht="23.25" customHeight="1">
      <c r="B33" s="553" t="s">
        <v>142</v>
      </c>
      <c r="C33" s="555"/>
      <c r="D33" s="555"/>
      <c r="E33" s="555"/>
      <c r="F33" s="555"/>
      <c r="G33" s="554"/>
      <c r="H33" s="553" t="s">
        <v>141</v>
      </c>
      <c r="I33" s="555"/>
      <c r="J33" s="555"/>
      <c r="K33" s="555"/>
      <c r="L33" s="555"/>
      <c r="M33" s="555"/>
      <c r="N33" s="555"/>
      <c r="O33" s="555"/>
      <c r="P33" s="555"/>
      <c r="Q33" s="555"/>
      <c r="R33" s="555"/>
      <c r="S33" s="555"/>
      <c r="T33" s="555"/>
      <c r="U33" s="555"/>
      <c r="V33" s="555"/>
      <c r="W33" s="554"/>
      <c r="X33" s="242">
        <v>40000</v>
      </c>
      <c r="Y33" s="432" t="s">
        <v>1</v>
      </c>
    </row>
    <row r="34" spans="1:33" ht="30" customHeight="1">
      <c r="B34" s="553" t="s">
        <v>42</v>
      </c>
      <c r="C34" s="555"/>
      <c r="D34" s="555"/>
      <c r="E34" s="555"/>
      <c r="F34" s="555"/>
      <c r="G34" s="554"/>
      <c r="H34" s="241"/>
      <c r="I34" s="241"/>
      <c r="J34" s="241"/>
      <c r="K34" s="241"/>
      <c r="L34" s="241"/>
      <c r="M34" s="241"/>
      <c r="N34" s="241"/>
      <c r="O34" s="241"/>
      <c r="P34" s="241"/>
      <c r="Q34" s="241"/>
      <c r="R34" s="241"/>
      <c r="S34" s="241"/>
      <c r="T34" s="241"/>
      <c r="U34" s="241"/>
      <c r="V34" s="241"/>
      <c r="W34" s="241"/>
      <c r="X34" s="292">
        <f>SUM(X27:X33)</f>
        <v>40000</v>
      </c>
      <c r="Y34" s="432" t="s">
        <v>1</v>
      </c>
      <c r="AD34" s="22"/>
    </row>
    <row r="35" spans="1:33" ht="23.25" hidden="1" customHeight="1">
      <c r="A35" s="350"/>
      <c r="B35" s="1156" t="s">
        <v>47</v>
      </c>
      <c r="C35" s="1157"/>
      <c r="D35" s="1157"/>
      <c r="E35" s="1157"/>
      <c r="F35" s="1157"/>
      <c r="G35" s="1158"/>
      <c r="H35" s="1159" t="s">
        <v>200</v>
      </c>
      <c r="I35" s="1160"/>
      <c r="J35" s="1160"/>
      <c r="K35" s="1160"/>
      <c r="L35" s="1160"/>
      <c r="M35" s="1160"/>
      <c r="N35" s="1160"/>
      <c r="O35" s="1160"/>
      <c r="P35" s="1160"/>
      <c r="Q35" s="1160"/>
      <c r="R35" s="1160"/>
      <c r="S35" s="1160"/>
      <c r="T35" s="1160"/>
      <c r="U35" s="1160"/>
      <c r="V35" s="1160"/>
      <c r="W35" s="351"/>
      <c r="X35" s="352">
        <f>X27/X34</f>
        <v>0</v>
      </c>
      <c r="Y35" s="353"/>
      <c r="Z35" s="354"/>
      <c r="AD35" s="470"/>
    </row>
    <row r="36" spans="1:33" ht="8.25" customHeight="1">
      <c r="B36" s="240"/>
      <c r="C36" s="240"/>
      <c r="D36" s="240"/>
      <c r="E36" s="240"/>
      <c r="F36" s="240"/>
      <c r="G36" s="240"/>
      <c r="H36" s="239"/>
      <c r="I36" s="239"/>
      <c r="J36" s="239"/>
      <c r="K36" s="239"/>
      <c r="L36" s="239"/>
      <c r="M36" s="239"/>
      <c r="N36" s="239"/>
      <c r="O36" s="239"/>
      <c r="P36" s="239"/>
      <c r="Q36" s="239"/>
      <c r="R36" s="239"/>
      <c r="S36" s="239"/>
      <c r="T36" s="239"/>
      <c r="U36" s="239"/>
      <c r="V36" s="239"/>
      <c r="W36" s="239"/>
      <c r="X36" s="238"/>
      <c r="Y36" s="237"/>
      <c r="AD36" s="470"/>
    </row>
    <row r="37" spans="1:33" ht="17.25">
      <c r="A37" s="147">
        <v>2</v>
      </c>
      <c r="B37" s="178" t="s">
        <v>140</v>
      </c>
      <c r="C37" s="178"/>
      <c r="D37" s="178"/>
      <c r="E37" s="178"/>
      <c r="F37" s="178"/>
      <c r="G37" s="439"/>
      <c r="H37" s="439"/>
      <c r="I37" s="439"/>
      <c r="J37" s="439"/>
      <c r="K37" s="439"/>
      <c r="L37" s="439"/>
      <c r="M37" s="439"/>
      <c r="N37" s="439"/>
      <c r="O37" s="439"/>
      <c r="P37" s="439"/>
      <c r="Q37" s="439"/>
      <c r="R37" s="439"/>
      <c r="S37" s="439"/>
      <c r="T37" s="439"/>
      <c r="U37" s="439"/>
      <c r="V37" s="439"/>
      <c r="W37" s="439"/>
      <c r="X37" s="355"/>
      <c r="Y37" s="439"/>
      <c r="AD37" s="470"/>
    </row>
    <row r="38" spans="1:33" ht="30" customHeight="1">
      <c r="B38" s="1144" t="s">
        <v>140</v>
      </c>
      <c r="C38" s="1145"/>
      <c r="D38" s="1145"/>
      <c r="E38" s="1145"/>
      <c r="F38" s="1145"/>
      <c r="G38" s="1146"/>
      <c r="H38" s="1147"/>
      <c r="I38" s="1148"/>
      <c r="J38" s="1148"/>
      <c r="K38" s="1148"/>
      <c r="L38" s="1148"/>
      <c r="M38" s="1148"/>
      <c r="N38" s="1148"/>
      <c r="O38" s="1148"/>
      <c r="P38" s="1148"/>
      <c r="Q38" s="1148"/>
      <c r="R38" s="1148"/>
      <c r="S38" s="1148"/>
      <c r="T38" s="1148"/>
      <c r="U38" s="1148"/>
      <c r="V38" s="1149"/>
      <c r="W38" s="438" t="s">
        <v>290</v>
      </c>
      <c r="X38" s="418" t="str">
        <f>IF(H18="○",1980000,(IF(H19="○",1200000,"")))</f>
        <v/>
      </c>
      <c r="Y38" s="438" t="s">
        <v>1</v>
      </c>
      <c r="AD38" s="22"/>
    </row>
    <row r="39" spans="1:33" ht="6" customHeight="1">
      <c r="B39" s="234"/>
      <c r="C39" s="234"/>
      <c r="D39" s="234"/>
      <c r="E39" s="234"/>
      <c r="F39" s="234"/>
      <c r="G39" s="234"/>
      <c r="H39" s="428"/>
      <c r="I39" s="428"/>
      <c r="J39" s="428"/>
      <c r="K39" s="428"/>
      <c r="L39" s="428"/>
      <c r="M39" s="428"/>
      <c r="N39" s="428"/>
      <c r="O39" s="428"/>
      <c r="P39" s="428"/>
      <c r="Q39" s="428"/>
      <c r="R39" s="428"/>
      <c r="S39" s="428"/>
      <c r="T39" s="428"/>
      <c r="U39" s="428"/>
      <c r="V39" s="428"/>
      <c r="W39" s="234"/>
      <c r="X39" s="235"/>
      <c r="Y39" s="234"/>
      <c r="AD39" s="22"/>
    </row>
    <row r="40" spans="1:33" ht="17.25" customHeight="1">
      <c r="A40" s="147">
        <v>3</v>
      </c>
      <c r="B40" s="234" t="s">
        <v>201</v>
      </c>
      <c r="C40" s="234"/>
      <c r="D40" s="234"/>
      <c r="E40" s="234"/>
      <c r="F40" s="234"/>
      <c r="G40" s="234"/>
      <c r="H40" s="428"/>
      <c r="I40" s="428"/>
      <c r="J40" s="428"/>
      <c r="K40" s="428"/>
      <c r="L40" s="428"/>
      <c r="M40" s="428"/>
      <c r="N40" s="428"/>
      <c r="O40" s="428"/>
      <c r="P40" s="428"/>
      <c r="Q40" s="428"/>
      <c r="R40" s="428"/>
      <c r="S40" s="428"/>
      <c r="T40" s="428"/>
      <c r="U40" s="428"/>
      <c r="V40" s="428"/>
      <c r="W40" s="234"/>
      <c r="X40" s="235"/>
      <c r="Y40" s="234"/>
    </row>
    <row r="41" spans="1:33" ht="26.1" hidden="1" customHeight="1">
      <c r="B41" s="356"/>
      <c r="C41" s="356"/>
      <c r="D41" s="356"/>
      <c r="E41" s="941" t="s">
        <v>291</v>
      </c>
      <c r="F41" s="1150"/>
      <c r="G41" s="942"/>
      <c r="H41" s="943" t="s">
        <v>203</v>
      </c>
      <c r="I41" s="944"/>
      <c r="J41" s="944"/>
      <c r="K41" s="944"/>
      <c r="L41" s="944"/>
      <c r="M41" s="944"/>
      <c r="N41" s="944"/>
      <c r="O41" s="944"/>
      <c r="P41" s="944"/>
      <c r="Q41" s="944"/>
      <c r="R41" s="944"/>
      <c r="S41" s="944"/>
      <c r="T41" s="944"/>
      <c r="U41" s="944"/>
      <c r="V41" s="945"/>
      <c r="W41" s="357" t="s">
        <v>290</v>
      </c>
      <c r="X41" s="358">
        <f>IF(X34&gt;X38,X38,X34)</f>
        <v>40000</v>
      </c>
      <c r="Y41" s="357" t="s">
        <v>1</v>
      </c>
      <c r="Z41" s="356"/>
    </row>
    <row r="42" spans="1:33" ht="26.1" hidden="1" customHeight="1">
      <c r="B42" s="356"/>
      <c r="C42" s="356"/>
      <c r="D42" s="356"/>
      <c r="E42" s="946" t="s">
        <v>292</v>
      </c>
      <c r="F42" s="1151"/>
      <c r="G42" s="947"/>
      <c r="H42" s="943" t="s">
        <v>205</v>
      </c>
      <c r="I42" s="944"/>
      <c r="J42" s="944"/>
      <c r="K42" s="944"/>
      <c r="L42" s="944"/>
      <c r="M42" s="944"/>
      <c r="N42" s="944"/>
      <c r="O42" s="944"/>
      <c r="P42" s="944"/>
      <c r="Q42" s="944"/>
      <c r="R42" s="944"/>
      <c r="S42" s="944"/>
      <c r="T42" s="944"/>
      <c r="U42" s="944"/>
      <c r="V42" s="945"/>
      <c r="W42" s="359"/>
      <c r="X42" s="360">
        <f>X27/X41</f>
        <v>0</v>
      </c>
      <c r="Y42" s="361"/>
      <c r="Z42" s="356"/>
    </row>
    <row r="43" spans="1:33" ht="23.25" customHeight="1">
      <c r="B43" s="1139" t="s">
        <v>201</v>
      </c>
      <c r="C43" s="1139"/>
      <c r="D43" s="1139"/>
      <c r="E43" s="1140" t="s">
        <v>201</v>
      </c>
      <c r="F43" s="1140"/>
      <c r="G43" s="1140"/>
      <c r="H43" s="1141" t="s">
        <v>206</v>
      </c>
      <c r="I43" s="1141"/>
      <c r="J43" s="1141"/>
      <c r="K43" s="1141"/>
      <c r="L43" s="1141"/>
      <c r="M43" s="1141"/>
      <c r="N43" s="1141"/>
      <c r="O43" s="1141"/>
      <c r="P43" s="1141"/>
      <c r="Q43" s="1141"/>
      <c r="R43" s="1141"/>
      <c r="S43" s="1141"/>
      <c r="T43" s="1141"/>
      <c r="U43" s="1141"/>
      <c r="V43" s="1142"/>
      <c r="W43" s="183" t="s">
        <v>290</v>
      </c>
      <c r="X43" s="290">
        <f>IF(X42&lt;0.5,X27*2,X41)</f>
        <v>0</v>
      </c>
      <c r="Y43" s="183" t="s">
        <v>1</v>
      </c>
      <c r="AA43" s="476"/>
    </row>
    <row r="44" spans="1:33" ht="23.25" customHeight="1">
      <c r="B44" s="1139"/>
      <c r="C44" s="1139"/>
      <c r="D44" s="1139"/>
      <c r="E44" s="531" t="s">
        <v>293</v>
      </c>
      <c r="F44" s="1143"/>
      <c r="G44" s="532"/>
      <c r="H44" s="528" t="s">
        <v>208</v>
      </c>
      <c r="I44" s="529"/>
      <c r="J44" s="529"/>
      <c r="K44" s="529"/>
      <c r="L44" s="529"/>
      <c r="M44" s="529"/>
      <c r="N44" s="529"/>
      <c r="O44" s="529"/>
      <c r="P44" s="529"/>
      <c r="Q44" s="529"/>
      <c r="R44" s="529"/>
      <c r="S44" s="529"/>
      <c r="T44" s="529"/>
      <c r="U44" s="529"/>
      <c r="V44" s="530"/>
      <c r="W44" s="183"/>
      <c r="X44" s="362" t="str">
        <f>IFERROR(X27/X43,"")</f>
        <v/>
      </c>
      <c r="Y44" s="183"/>
      <c r="AA44" s="476"/>
    </row>
    <row r="45" spans="1:33" ht="23.25" customHeight="1">
      <c r="B45" s="1139"/>
      <c r="C45" s="1139"/>
      <c r="D45" s="1139"/>
      <c r="E45" s="1140" t="s">
        <v>163</v>
      </c>
      <c r="F45" s="1140"/>
      <c r="G45" s="1140"/>
      <c r="H45" s="363" t="s">
        <v>209</v>
      </c>
      <c r="I45" s="364"/>
      <c r="J45" s="364"/>
      <c r="K45" s="364"/>
      <c r="L45" s="364"/>
      <c r="M45" s="364"/>
      <c r="N45" s="364"/>
      <c r="O45" s="364"/>
      <c r="P45" s="364"/>
      <c r="Q45" s="364"/>
      <c r="R45" s="364"/>
      <c r="S45" s="364"/>
      <c r="T45" s="364"/>
      <c r="U45" s="364"/>
      <c r="V45" s="365"/>
      <c r="W45" s="438" t="s">
        <v>290</v>
      </c>
      <c r="X45" s="292" t="str">
        <f>IF(P10="課税",ROUNDDOWN(X43*0.1,0),"0")</f>
        <v>0</v>
      </c>
      <c r="Y45" s="438" t="s">
        <v>1</v>
      </c>
      <c r="AA45" s="477"/>
    </row>
    <row r="46" spans="1:33" ht="35.1" customHeight="1">
      <c r="B46" s="1139"/>
      <c r="C46" s="1139"/>
      <c r="D46" s="1139"/>
      <c r="E46" s="1140" t="s">
        <v>210</v>
      </c>
      <c r="F46" s="1140"/>
      <c r="G46" s="1140"/>
      <c r="H46" s="366" t="s">
        <v>294</v>
      </c>
      <c r="I46" s="367"/>
      <c r="J46" s="367"/>
      <c r="K46" s="367"/>
      <c r="L46" s="367"/>
      <c r="M46" s="367"/>
      <c r="N46" s="367"/>
      <c r="O46" s="367"/>
      <c r="P46" s="367"/>
      <c r="Q46" s="367"/>
      <c r="R46" s="367"/>
      <c r="S46" s="367"/>
      <c r="T46" s="367"/>
      <c r="U46" s="367"/>
      <c r="V46" s="367"/>
      <c r="W46" s="438" t="s">
        <v>290</v>
      </c>
      <c r="X46" s="368">
        <f>SUM(X43+X45)</f>
        <v>0</v>
      </c>
      <c r="Y46" s="438" t="s">
        <v>1</v>
      </c>
    </row>
    <row r="47" spans="1:33" s="252" customFormat="1" ht="33" customHeight="1">
      <c r="A47" s="258"/>
      <c r="B47" s="1131" t="s">
        <v>211</v>
      </c>
      <c r="C47" s="1132"/>
      <c r="D47" s="1132"/>
      <c r="E47" s="1132"/>
      <c r="F47" s="1132"/>
      <c r="G47" s="1133"/>
      <c r="H47" s="1134" t="s">
        <v>271</v>
      </c>
      <c r="I47" s="1134"/>
      <c r="J47" s="1134"/>
      <c r="K47" s="1134"/>
      <c r="L47" s="1134"/>
      <c r="M47" s="1134"/>
      <c r="N47" s="1134"/>
      <c r="O47" s="1134"/>
      <c r="P47" s="1134"/>
      <c r="Q47" s="1134"/>
      <c r="R47" s="1134"/>
      <c r="S47" s="1134"/>
      <c r="T47" s="1134"/>
      <c r="U47" s="1134"/>
      <c r="V47" s="1134"/>
      <c r="W47" s="1134"/>
      <c r="X47" s="1134"/>
      <c r="Y47" s="1135"/>
      <c r="AA47" s="466"/>
      <c r="AB47" s="466"/>
      <c r="AC47" s="466"/>
      <c r="AD47" s="461"/>
      <c r="AE47" s="466"/>
      <c r="AF47" s="466"/>
      <c r="AG47" s="466"/>
    </row>
    <row r="49" spans="2:26" ht="17.25">
      <c r="B49" s="369" t="s">
        <v>212</v>
      </c>
      <c r="C49" s="369"/>
      <c r="D49" s="369"/>
      <c r="E49" s="369"/>
      <c r="F49" s="369"/>
      <c r="Y49" s="347" t="s">
        <v>246</v>
      </c>
    </row>
    <row r="50" spans="2:26" ht="21.75" customHeight="1">
      <c r="B50" s="659" t="s">
        <v>155</v>
      </c>
      <c r="C50" s="1041"/>
      <c r="D50" s="1041"/>
      <c r="E50" s="1041"/>
      <c r="F50" s="1041"/>
      <c r="G50" s="660"/>
      <c r="H50" s="1042" t="str">
        <f>H14</f>
        <v/>
      </c>
      <c r="I50" s="1043"/>
      <c r="J50" s="430" t="s">
        <v>295</v>
      </c>
      <c r="K50" s="1042" t="str">
        <f>K14</f>
        <v/>
      </c>
      <c r="L50" s="1044"/>
      <c r="M50" s="1044"/>
      <c r="N50" s="1043"/>
    </row>
    <row r="51" spans="2:26" ht="23.25" customHeight="1">
      <c r="B51" s="370" t="s">
        <v>213</v>
      </c>
      <c r="C51" s="370"/>
      <c r="D51" s="370"/>
      <c r="E51" s="370"/>
      <c r="F51" s="370"/>
    </row>
    <row r="52" spans="2:26" ht="23.25" customHeight="1">
      <c r="B52" s="553" t="s">
        <v>214</v>
      </c>
      <c r="C52" s="555"/>
      <c r="D52" s="555"/>
      <c r="E52" s="555"/>
      <c r="F52" s="555"/>
      <c r="G52" s="555"/>
      <c r="H52" s="554"/>
      <c r="I52" s="1136">
        <f>ROUNDDOWN(SUM(T55:T89)*60+SUM(V55:V89),0)/1440</f>
        <v>0</v>
      </c>
      <c r="J52" s="1137"/>
      <c r="K52" s="1137"/>
      <c r="L52" s="1137"/>
      <c r="M52" s="1137"/>
      <c r="N52" s="1138"/>
      <c r="O52" s="257"/>
      <c r="P52" s="399" t="s">
        <v>266</v>
      </c>
      <c r="Q52" s="257"/>
      <c r="R52" s="257"/>
      <c r="S52" s="257"/>
      <c r="T52" s="257"/>
      <c r="U52" s="371"/>
      <c r="V52" s="371"/>
      <c r="W52" s="371"/>
      <c r="X52" s="371"/>
    </row>
    <row r="53" spans="2:26" ht="22.9" customHeight="1">
      <c r="B53" s="1111" t="s">
        <v>66</v>
      </c>
      <c r="C53" s="1113" t="s">
        <v>215</v>
      </c>
      <c r="D53" s="1114"/>
      <c r="E53" s="1114"/>
      <c r="F53" s="1114"/>
      <c r="G53" s="1114"/>
      <c r="H53" s="1114"/>
      <c r="I53" s="1114"/>
      <c r="J53" s="1114"/>
      <c r="K53" s="1115"/>
      <c r="L53" s="1115"/>
      <c r="M53" s="1115"/>
      <c r="N53" s="1116"/>
      <c r="O53" s="1117" t="s">
        <v>298</v>
      </c>
      <c r="P53" s="1118"/>
      <c r="Q53" s="1117" t="s">
        <v>244</v>
      </c>
      <c r="R53" s="1114"/>
      <c r="S53" s="1121"/>
      <c r="T53" s="1117" t="s">
        <v>300</v>
      </c>
      <c r="U53" s="1114"/>
      <c r="V53" s="1114"/>
      <c r="W53" s="1121"/>
      <c r="X53" s="1113" t="s">
        <v>242</v>
      </c>
      <c r="Y53" s="1114"/>
      <c r="Z53" s="1121"/>
    </row>
    <row r="54" spans="2:26" ht="32.450000000000003" customHeight="1">
      <c r="B54" s="1112"/>
      <c r="C54" s="1122" t="s">
        <v>243</v>
      </c>
      <c r="D54" s="1123"/>
      <c r="E54" s="1123"/>
      <c r="F54" s="1124"/>
      <c r="G54" s="1125" t="s">
        <v>299</v>
      </c>
      <c r="H54" s="1126"/>
      <c r="I54" s="1126"/>
      <c r="J54" s="1127"/>
      <c r="K54" s="1128" t="s">
        <v>297</v>
      </c>
      <c r="L54" s="1129"/>
      <c r="M54" s="1129"/>
      <c r="N54" s="1130"/>
      <c r="O54" s="1119"/>
      <c r="P54" s="1120"/>
      <c r="Q54" s="1122"/>
      <c r="R54" s="1123"/>
      <c r="S54" s="1124"/>
      <c r="T54" s="1122"/>
      <c r="U54" s="1123"/>
      <c r="V54" s="1123"/>
      <c r="W54" s="1124"/>
      <c r="X54" s="1122"/>
      <c r="Y54" s="1123"/>
      <c r="Z54" s="1124"/>
    </row>
    <row r="55" spans="2:26" ht="15" customHeight="1">
      <c r="B55" s="1081" t="str">
        <f>IF(J20="","",J20)</f>
        <v/>
      </c>
      <c r="C55" s="1084" t="str">
        <f>IF(J21="","",J21)</f>
        <v/>
      </c>
      <c r="D55" s="1064" t="s">
        <v>64</v>
      </c>
      <c r="E55" s="1087" t="str">
        <f>IF(L21="","",L21)</f>
        <v/>
      </c>
      <c r="F55" s="1090" t="s">
        <v>150</v>
      </c>
      <c r="G55" s="1108">
        <v>0</v>
      </c>
      <c r="H55" s="1064" t="s">
        <v>64</v>
      </c>
      <c r="I55" s="1105"/>
      <c r="J55" s="1069" t="s">
        <v>150</v>
      </c>
      <c r="K55" s="1072">
        <f>((SUM(C55)+(SUM(E55)/60))-((SUM(G55)+(SUM(I55)/60))))/24</f>
        <v>0</v>
      </c>
      <c r="L55" s="850"/>
      <c r="M55" s="850"/>
      <c r="N55" s="851"/>
      <c r="O55" s="1074">
        <f>(SUM(T55:T59)+(SUM(V55:V59)/60))/24</f>
        <v>0</v>
      </c>
      <c r="P55" s="1075"/>
      <c r="Q55" s="1078"/>
      <c r="R55" s="1079"/>
      <c r="S55" s="1080"/>
      <c r="T55" s="379"/>
      <c r="U55" s="419" t="s">
        <v>64</v>
      </c>
      <c r="V55" s="380"/>
      <c r="W55" s="420" t="s">
        <v>150</v>
      </c>
      <c r="X55" s="1096"/>
      <c r="Y55" s="1097"/>
      <c r="Z55" s="1098"/>
    </row>
    <row r="56" spans="2:26" ht="15" customHeight="1">
      <c r="B56" s="1082"/>
      <c r="C56" s="1085"/>
      <c r="D56" s="545"/>
      <c r="E56" s="1088"/>
      <c r="F56" s="1091"/>
      <c r="G56" s="1109"/>
      <c r="H56" s="545"/>
      <c r="I56" s="1106"/>
      <c r="J56" s="1070"/>
      <c r="K56" s="889"/>
      <c r="L56" s="887"/>
      <c r="M56" s="887"/>
      <c r="N56" s="1073"/>
      <c r="O56" s="1076"/>
      <c r="P56" s="1077"/>
      <c r="Q56" s="1056"/>
      <c r="R56" s="1057"/>
      <c r="S56" s="1058"/>
      <c r="T56" s="383"/>
      <c r="U56" s="421" t="s">
        <v>64</v>
      </c>
      <c r="V56" s="382"/>
      <c r="W56" s="422" t="s">
        <v>150</v>
      </c>
      <c r="X56" s="1099"/>
      <c r="Y56" s="1100"/>
      <c r="Z56" s="1101"/>
    </row>
    <row r="57" spans="2:26" ht="15" customHeight="1">
      <c r="B57" s="1082"/>
      <c r="C57" s="1085"/>
      <c r="D57" s="545"/>
      <c r="E57" s="1088"/>
      <c r="F57" s="1091"/>
      <c r="G57" s="1109"/>
      <c r="H57" s="545"/>
      <c r="I57" s="1106"/>
      <c r="J57" s="1070"/>
      <c r="K57" s="889"/>
      <c r="L57" s="887"/>
      <c r="M57" s="887"/>
      <c r="N57" s="1073"/>
      <c r="O57" s="1076"/>
      <c r="P57" s="1077"/>
      <c r="Q57" s="1056"/>
      <c r="R57" s="1057"/>
      <c r="S57" s="1058"/>
      <c r="T57" s="382"/>
      <c r="U57" s="421" t="s">
        <v>64</v>
      </c>
      <c r="V57" s="382"/>
      <c r="W57" s="422" t="s">
        <v>150</v>
      </c>
      <c r="X57" s="1099"/>
      <c r="Y57" s="1100"/>
      <c r="Z57" s="1101"/>
    </row>
    <row r="58" spans="2:26" ht="15" customHeight="1">
      <c r="B58" s="1082"/>
      <c r="C58" s="1085"/>
      <c r="D58" s="545"/>
      <c r="E58" s="1088"/>
      <c r="F58" s="1091"/>
      <c r="G58" s="1109"/>
      <c r="H58" s="545"/>
      <c r="I58" s="1106"/>
      <c r="J58" s="1070"/>
      <c r="K58" s="889"/>
      <c r="L58" s="887"/>
      <c r="M58" s="887"/>
      <c r="N58" s="1073"/>
      <c r="O58" s="1076"/>
      <c r="P58" s="1077"/>
      <c r="Q58" s="1056"/>
      <c r="R58" s="1057"/>
      <c r="S58" s="1058"/>
      <c r="T58" s="381"/>
      <c r="U58" s="421" t="s">
        <v>64</v>
      </c>
      <c r="V58" s="382"/>
      <c r="W58" s="422" t="s">
        <v>150</v>
      </c>
      <c r="X58" s="1099"/>
      <c r="Y58" s="1100"/>
      <c r="Z58" s="1101"/>
    </row>
    <row r="59" spans="2:26" ht="15" customHeight="1">
      <c r="B59" s="1083"/>
      <c r="C59" s="1086"/>
      <c r="D59" s="1065"/>
      <c r="E59" s="1089"/>
      <c r="F59" s="1092"/>
      <c r="G59" s="1110"/>
      <c r="H59" s="1065"/>
      <c r="I59" s="1107"/>
      <c r="J59" s="1071"/>
      <c r="K59" s="397"/>
      <c r="L59" s="423"/>
      <c r="M59" s="423"/>
      <c r="N59" s="424"/>
      <c r="O59" s="1059" t="str">
        <f>IF(K55&gt;=O55,"","上限時間超え")</f>
        <v/>
      </c>
      <c r="P59" s="1060"/>
      <c r="Q59" s="1061"/>
      <c r="R59" s="1062"/>
      <c r="S59" s="1063"/>
      <c r="T59" s="377"/>
      <c r="U59" s="159" t="s">
        <v>64</v>
      </c>
      <c r="V59" s="378"/>
      <c r="W59" s="425" t="s">
        <v>150</v>
      </c>
      <c r="X59" s="1102"/>
      <c r="Y59" s="1103"/>
      <c r="Z59" s="1104"/>
    </row>
    <row r="60" spans="2:26" ht="15" customHeight="1">
      <c r="B60" s="1081" t="str">
        <f>IF(O20="","",O20)</f>
        <v/>
      </c>
      <c r="C60" s="1084" t="str">
        <f>IF(O21="","",O21)</f>
        <v/>
      </c>
      <c r="D60" s="1064" t="s">
        <v>64</v>
      </c>
      <c r="E60" s="1087" t="str">
        <f>IF(Q21="","",Q21)</f>
        <v/>
      </c>
      <c r="F60" s="1090" t="s">
        <v>150</v>
      </c>
      <c r="G60" s="1093"/>
      <c r="H60" s="1064" t="s">
        <v>64</v>
      </c>
      <c r="I60" s="1066"/>
      <c r="J60" s="1069" t="s">
        <v>150</v>
      </c>
      <c r="K60" s="1072">
        <f t="shared" ref="K60" si="0">((SUM(C60)+(SUM(E60)/60))-((SUM(G60)+(SUM(I60)/60))))/24</f>
        <v>0</v>
      </c>
      <c r="L60" s="850"/>
      <c r="M60" s="850"/>
      <c r="N60" s="851"/>
      <c r="O60" s="1074">
        <f t="shared" ref="O60" si="1">(SUM(T60:T64)+(SUM(V60:V64)/60))/24</f>
        <v>0</v>
      </c>
      <c r="P60" s="1075"/>
      <c r="Q60" s="1078"/>
      <c r="R60" s="1079"/>
      <c r="S60" s="1080"/>
      <c r="T60" s="379"/>
      <c r="U60" s="419" t="s">
        <v>64</v>
      </c>
      <c r="V60" s="380"/>
      <c r="W60" s="420" t="s">
        <v>150</v>
      </c>
      <c r="X60" s="1047"/>
      <c r="Y60" s="1048"/>
      <c r="Z60" s="1049"/>
    </row>
    <row r="61" spans="2:26" ht="15" customHeight="1">
      <c r="B61" s="1082"/>
      <c r="C61" s="1085"/>
      <c r="D61" s="545"/>
      <c r="E61" s="1088"/>
      <c r="F61" s="1091"/>
      <c r="G61" s="1094"/>
      <c r="H61" s="545"/>
      <c r="I61" s="1067"/>
      <c r="J61" s="1070"/>
      <c r="K61" s="889"/>
      <c r="L61" s="887"/>
      <c r="M61" s="887"/>
      <c r="N61" s="1073"/>
      <c r="O61" s="1076"/>
      <c r="P61" s="1077"/>
      <c r="Q61" s="1056"/>
      <c r="R61" s="1057"/>
      <c r="S61" s="1058"/>
      <c r="T61" s="383"/>
      <c r="U61" s="421" t="s">
        <v>64</v>
      </c>
      <c r="V61" s="382"/>
      <c r="W61" s="422" t="s">
        <v>150</v>
      </c>
      <c r="X61" s="1050"/>
      <c r="Y61" s="1051"/>
      <c r="Z61" s="1052"/>
    </row>
    <row r="62" spans="2:26" ht="15" customHeight="1">
      <c r="B62" s="1082"/>
      <c r="C62" s="1085"/>
      <c r="D62" s="545"/>
      <c r="E62" s="1088"/>
      <c r="F62" s="1091"/>
      <c r="G62" s="1094"/>
      <c r="H62" s="545"/>
      <c r="I62" s="1067"/>
      <c r="J62" s="1070"/>
      <c r="K62" s="889"/>
      <c r="L62" s="887"/>
      <c r="M62" s="887"/>
      <c r="N62" s="1073"/>
      <c r="O62" s="1076"/>
      <c r="P62" s="1077"/>
      <c r="Q62" s="1056"/>
      <c r="R62" s="1057"/>
      <c r="S62" s="1058"/>
      <c r="T62" s="382"/>
      <c r="U62" s="421" t="s">
        <v>64</v>
      </c>
      <c r="V62" s="382"/>
      <c r="W62" s="422" t="s">
        <v>150</v>
      </c>
      <c r="X62" s="1050"/>
      <c r="Y62" s="1051"/>
      <c r="Z62" s="1052"/>
    </row>
    <row r="63" spans="2:26" ht="15" customHeight="1">
      <c r="B63" s="1082"/>
      <c r="C63" s="1085"/>
      <c r="D63" s="545"/>
      <c r="E63" s="1088"/>
      <c r="F63" s="1091"/>
      <c r="G63" s="1094"/>
      <c r="H63" s="545"/>
      <c r="I63" s="1067"/>
      <c r="J63" s="1070"/>
      <c r="K63" s="889"/>
      <c r="L63" s="887"/>
      <c r="M63" s="887"/>
      <c r="N63" s="1073"/>
      <c r="O63" s="1076"/>
      <c r="P63" s="1077"/>
      <c r="Q63" s="1056"/>
      <c r="R63" s="1057"/>
      <c r="S63" s="1058"/>
      <c r="T63" s="381"/>
      <c r="U63" s="421" t="s">
        <v>64</v>
      </c>
      <c r="V63" s="382"/>
      <c r="W63" s="422" t="s">
        <v>150</v>
      </c>
      <c r="X63" s="1050"/>
      <c r="Y63" s="1051"/>
      <c r="Z63" s="1052"/>
    </row>
    <row r="64" spans="2:26" ht="15" customHeight="1">
      <c r="B64" s="1083"/>
      <c r="C64" s="1086"/>
      <c r="D64" s="1065"/>
      <c r="E64" s="1089"/>
      <c r="F64" s="1092"/>
      <c r="G64" s="1095"/>
      <c r="H64" s="1065"/>
      <c r="I64" s="1068"/>
      <c r="J64" s="1071"/>
      <c r="K64" s="397"/>
      <c r="L64" s="423"/>
      <c r="M64" s="423"/>
      <c r="N64" s="424"/>
      <c r="O64" s="1059" t="str">
        <f t="shared" ref="O64" si="2">IF(K60&gt;=O60,"","上限時間超え")</f>
        <v/>
      </c>
      <c r="P64" s="1060"/>
      <c r="Q64" s="1061"/>
      <c r="R64" s="1062"/>
      <c r="S64" s="1063"/>
      <c r="T64" s="377"/>
      <c r="U64" s="159" t="s">
        <v>64</v>
      </c>
      <c r="V64" s="378"/>
      <c r="W64" s="425" t="s">
        <v>150</v>
      </c>
      <c r="X64" s="1053"/>
      <c r="Y64" s="1054"/>
      <c r="Z64" s="1055"/>
    </row>
    <row r="65" spans="2:26" ht="15" customHeight="1">
      <c r="B65" s="1081" t="str">
        <f>IF(S20="","",S20)</f>
        <v/>
      </c>
      <c r="C65" s="1084" t="str">
        <f>IF(S21="","",S21)</f>
        <v/>
      </c>
      <c r="D65" s="1064" t="s">
        <v>64</v>
      </c>
      <c r="E65" s="1087" t="str">
        <f>IF(U21="","",U21)</f>
        <v/>
      </c>
      <c r="F65" s="1090" t="s">
        <v>150</v>
      </c>
      <c r="G65" s="1093"/>
      <c r="H65" s="1064" t="s">
        <v>64</v>
      </c>
      <c r="I65" s="1066"/>
      <c r="J65" s="1069" t="s">
        <v>150</v>
      </c>
      <c r="K65" s="1072">
        <f t="shared" ref="K65" si="3">((SUM(C65)+(SUM(E65)/60))-((SUM(G65)+(SUM(I65)/60))))/24</f>
        <v>0</v>
      </c>
      <c r="L65" s="850"/>
      <c r="M65" s="850"/>
      <c r="N65" s="851"/>
      <c r="O65" s="1074">
        <f t="shared" ref="O65" si="4">(SUM(T65:T69)+(SUM(V65:V69)/60))/24</f>
        <v>0</v>
      </c>
      <c r="P65" s="1075"/>
      <c r="Q65" s="1078"/>
      <c r="R65" s="1079"/>
      <c r="S65" s="1080"/>
      <c r="T65" s="379"/>
      <c r="U65" s="419" t="s">
        <v>64</v>
      </c>
      <c r="V65" s="380"/>
      <c r="W65" s="420" t="s">
        <v>150</v>
      </c>
      <c r="X65" s="1047"/>
      <c r="Y65" s="1048"/>
      <c r="Z65" s="1049"/>
    </row>
    <row r="66" spans="2:26" ht="15" customHeight="1">
      <c r="B66" s="1082"/>
      <c r="C66" s="1085"/>
      <c r="D66" s="545"/>
      <c r="E66" s="1088"/>
      <c r="F66" s="1091"/>
      <c r="G66" s="1094"/>
      <c r="H66" s="545"/>
      <c r="I66" s="1067"/>
      <c r="J66" s="1070"/>
      <c r="K66" s="889"/>
      <c r="L66" s="887"/>
      <c r="M66" s="887"/>
      <c r="N66" s="1073"/>
      <c r="O66" s="1076"/>
      <c r="P66" s="1077"/>
      <c r="Q66" s="1056"/>
      <c r="R66" s="1057"/>
      <c r="S66" s="1058"/>
      <c r="T66" s="383"/>
      <c r="U66" s="421" t="s">
        <v>64</v>
      </c>
      <c r="V66" s="382"/>
      <c r="W66" s="422" t="s">
        <v>150</v>
      </c>
      <c r="X66" s="1050"/>
      <c r="Y66" s="1051"/>
      <c r="Z66" s="1052"/>
    </row>
    <row r="67" spans="2:26" ht="15" customHeight="1">
      <c r="B67" s="1082"/>
      <c r="C67" s="1085"/>
      <c r="D67" s="545"/>
      <c r="E67" s="1088"/>
      <c r="F67" s="1091"/>
      <c r="G67" s="1094"/>
      <c r="H67" s="545"/>
      <c r="I67" s="1067"/>
      <c r="J67" s="1070"/>
      <c r="K67" s="889"/>
      <c r="L67" s="887"/>
      <c r="M67" s="887"/>
      <c r="N67" s="1073"/>
      <c r="O67" s="1076"/>
      <c r="P67" s="1077"/>
      <c r="Q67" s="1056"/>
      <c r="R67" s="1057"/>
      <c r="S67" s="1058"/>
      <c r="T67" s="382"/>
      <c r="U67" s="421" t="s">
        <v>64</v>
      </c>
      <c r="V67" s="382"/>
      <c r="W67" s="422" t="s">
        <v>150</v>
      </c>
      <c r="X67" s="1050"/>
      <c r="Y67" s="1051"/>
      <c r="Z67" s="1052"/>
    </row>
    <row r="68" spans="2:26" ht="15" customHeight="1">
      <c r="B68" s="1082"/>
      <c r="C68" s="1085"/>
      <c r="D68" s="545"/>
      <c r="E68" s="1088"/>
      <c r="F68" s="1091"/>
      <c r="G68" s="1094"/>
      <c r="H68" s="545"/>
      <c r="I68" s="1067"/>
      <c r="J68" s="1070"/>
      <c r="K68" s="889"/>
      <c r="L68" s="887"/>
      <c r="M68" s="887"/>
      <c r="N68" s="1073"/>
      <c r="O68" s="1076"/>
      <c r="P68" s="1077"/>
      <c r="Q68" s="1056"/>
      <c r="R68" s="1057"/>
      <c r="S68" s="1058"/>
      <c r="T68" s="381"/>
      <c r="U68" s="421" t="s">
        <v>64</v>
      </c>
      <c r="V68" s="382"/>
      <c r="W68" s="422" t="s">
        <v>150</v>
      </c>
      <c r="X68" s="1050"/>
      <c r="Y68" s="1051"/>
      <c r="Z68" s="1052"/>
    </row>
    <row r="69" spans="2:26" ht="15" customHeight="1">
      <c r="B69" s="1083"/>
      <c r="C69" s="1086"/>
      <c r="D69" s="1065"/>
      <c r="E69" s="1089"/>
      <c r="F69" s="1092"/>
      <c r="G69" s="1095"/>
      <c r="H69" s="1065"/>
      <c r="I69" s="1068"/>
      <c r="J69" s="1071"/>
      <c r="K69" s="397"/>
      <c r="L69" s="423"/>
      <c r="M69" s="423"/>
      <c r="N69" s="424"/>
      <c r="O69" s="1059" t="str">
        <f t="shared" ref="O69" si="5">IF(K65&gt;=O65,"","上限時間超え")</f>
        <v/>
      </c>
      <c r="P69" s="1060"/>
      <c r="Q69" s="1061"/>
      <c r="R69" s="1062"/>
      <c r="S69" s="1063"/>
      <c r="T69" s="377"/>
      <c r="U69" s="159" t="s">
        <v>64</v>
      </c>
      <c r="V69" s="378"/>
      <c r="W69" s="425" t="s">
        <v>150</v>
      </c>
      <c r="X69" s="1053"/>
      <c r="Y69" s="1054"/>
      <c r="Z69" s="1055"/>
    </row>
    <row r="70" spans="2:26" ht="15" customHeight="1">
      <c r="B70" s="1081" t="str">
        <f>IF(J22="","",J22)</f>
        <v/>
      </c>
      <c r="C70" s="1084" t="str">
        <f>IF(J23="","",J23)</f>
        <v/>
      </c>
      <c r="D70" s="1064" t="s">
        <v>64</v>
      </c>
      <c r="E70" s="1087" t="str">
        <f>IF(L23="","",L23)</f>
        <v/>
      </c>
      <c r="F70" s="1090" t="s">
        <v>150</v>
      </c>
      <c r="G70" s="1093"/>
      <c r="H70" s="1064" t="s">
        <v>64</v>
      </c>
      <c r="I70" s="1066"/>
      <c r="J70" s="1069" t="s">
        <v>150</v>
      </c>
      <c r="K70" s="1072">
        <f t="shared" ref="K70" si="6">((SUM(C70)+(SUM(E70)/60))-((SUM(G70)+(SUM(I70)/60))))/24</f>
        <v>0</v>
      </c>
      <c r="L70" s="850"/>
      <c r="M70" s="850"/>
      <c r="N70" s="851"/>
      <c r="O70" s="1074">
        <f t="shared" ref="O70" si="7">(SUM(T70:T74)+(SUM(V70:V74)/60))/24</f>
        <v>0</v>
      </c>
      <c r="P70" s="1075"/>
      <c r="Q70" s="1078"/>
      <c r="R70" s="1079"/>
      <c r="S70" s="1080"/>
      <c r="T70" s="379"/>
      <c r="U70" s="419" t="s">
        <v>64</v>
      </c>
      <c r="V70" s="380"/>
      <c r="W70" s="420" t="s">
        <v>150</v>
      </c>
      <c r="X70" s="1047"/>
      <c r="Y70" s="1048"/>
      <c r="Z70" s="1049"/>
    </row>
    <row r="71" spans="2:26" ht="15" customHeight="1">
      <c r="B71" s="1082"/>
      <c r="C71" s="1085"/>
      <c r="D71" s="545"/>
      <c r="E71" s="1088"/>
      <c r="F71" s="1091"/>
      <c r="G71" s="1094"/>
      <c r="H71" s="545"/>
      <c r="I71" s="1067"/>
      <c r="J71" s="1070"/>
      <c r="K71" s="889"/>
      <c r="L71" s="887"/>
      <c r="M71" s="887"/>
      <c r="N71" s="1073"/>
      <c r="O71" s="1076"/>
      <c r="P71" s="1077"/>
      <c r="Q71" s="1056"/>
      <c r="R71" s="1057"/>
      <c r="S71" s="1058"/>
      <c r="T71" s="383"/>
      <c r="U71" s="421" t="s">
        <v>64</v>
      </c>
      <c r="V71" s="382"/>
      <c r="W71" s="422" t="s">
        <v>150</v>
      </c>
      <c r="X71" s="1050"/>
      <c r="Y71" s="1051"/>
      <c r="Z71" s="1052"/>
    </row>
    <row r="72" spans="2:26" ht="15" customHeight="1">
      <c r="B72" s="1082"/>
      <c r="C72" s="1085"/>
      <c r="D72" s="545"/>
      <c r="E72" s="1088"/>
      <c r="F72" s="1091"/>
      <c r="G72" s="1094"/>
      <c r="H72" s="545"/>
      <c r="I72" s="1067"/>
      <c r="J72" s="1070"/>
      <c r="K72" s="889"/>
      <c r="L72" s="887"/>
      <c r="M72" s="887"/>
      <c r="N72" s="1073"/>
      <c r="O72" s="1076"/>
      <c r="P72" s="1077"/>
      <c r="Q72" s="1056"/>
      <c r="R72" s="1057"/>
      <c r="S72" s="1058"/>
      <c r="T72" s="382"/>
      <c r="U72" s="421" t="s">
        <v>64</v>
      </c>
      <c r="V72" s="382"/>
      <c r="W72" s="422" t="s">
        <v>150</v>
      </c>
      <c r="X72" s="1050"/>
      <c r="Y72" s="1051"/>
      <c r="Z72" s="1052"/>
    </row>
    <row r="73" spans="2:26" ht="15" customHeight="1">
      <c r="B73" s="1082"/>
      <c r="C73" s="1085"/>
      <c r="D73" s="545"/>
      <c r="E73" s="1088"/>
      <c r="F73" s="1091"/>
      <c r="G73" s="1094"/>
      <c r="H73" s="545"/>
      <c r="I73" s="1067"/>
      <c r="J73" s="1070"/>
      <c r="K73" s="889"/>
      <c r="L73" s="887"/>
      <c r="M73" s="887"/>
      <c r="N73" s="1073"/>
      <c r="O73" s="1076"/>
      <c r="P73" s="1077"/>
      <c r="Q73" s="1056"/>
      <c r="R73" s="1057"/>
      <c r="S73" s="1058"/>
      <c r="T73" s="381"/>
      <c r="U73" s="421" t="s">
        <v>64</v>
      </c>
      <c r="V73" s="382"/>
      <c r="W73" s="422" t="s">
        <v>150</v>
      </c>
      <c r="X73" s="1050"/>
      <c r="Y73" s="1051"/>
      <c r="Z73" s="1052"/>
    </row>
    <row r="74" spans="2:26" ht="15" customHeight="1">
      <c r="B74" s="1083"/>
      <c r="C74" s="1086"/>
      <c r="D74" s="1065"/>
      <c r="E74" s="1089"/>
      <c r="F74" s="1092"/>
      <c r="G74" s="1095"/>
      <c r="H74" s="1065"/>
      <c r="I74" s="1068"/>
      <c r="J74" s="1071"/>
      <c r="K74" s="397"/>
      <c r="L74" s="423"/>
      <c r="M74" s="423"/>
      <c r="N74" s="424"/>
      <c r="O74" s="1059" t="str">
        <f t="shared" ref="O74" si="8">IF(K70&gt;=O70,"","上限時間超え")</f>
        <v/>
      </c>
      <c r="P74" s="1060"/>
      <c r="Q74" s="1056"/>
      <c r="R74" s="1057"/>
      <c r="S74" s="1058"/>
      <c r="T74" s="377"/>
      <c r="U74" s="159" t="s">
        <v>64</v>
      </c>
      <c r="V74" s="378"/>
      <c r="W74" s="425" t="s">
        <v>150</v>
      </c>
      <c r="X74" s="1053"/>
      <c r="Y74" s="1054"/>
      <c r="Z74" s="1055"/>
    </row>
    <row r="75" spans="2:26" ht="15" customHeight="1">
      <c r="B75" s="1081" t="str">
        <f>IF(O22="","",O22)</f>
        <v/>
      </c>
      <c r="C75" s="1084" t="str">
        <f>IF(O23="","",O23)</f>
        <v/>
      </c>
      <c r="D75" s="1064" t="s">
        <v>64</v>
      </c>
      <c r="E75" s="1087" t="str">
        <f>IF(Q23="","",Q23)</f>
        <v/>
      </c>
      <c r="F75" s="1090" t="s">
        <v>150</v>
      </c>
      <c r="G75" s="1093"/>
      <c r="H75" s="1064" t="s">
        <v>64</v>
      </c>
      <c r="I75" s="1066"/>
      <c r="J75" s="1069" t="s">
        <v>150</v>
      </c>
      <c r="K75" s="1072">
        <f t="shared" ref="K75" si="9">((SUM(C75)+(SUM(E75)/60))-((SUM(G75)+(SUM(I75)/60))))/24</f>
        <v>0</v>
      </c>
      <c r="L75" s="850"/>
      <c r="M75" s="850"/>
      <c r="N75" s="851"/>
      <c r="O75" s="1074">
        <f t="shared" ref="O75" si="10">(SUM(T75:T79)+(SUM(V75:V79)/60))/24</f>
        <v>0</v>
      </c>
      <c r="P75" s="1075"/>
      <c r="Q75" s="1078"/>
      <c r="R75" s="1079"/>
      <c r="S75" s="1080"/>
      <c r="T75" s="379"/>
      <c r="U75" s="419" t="s">
        <v>64</v>
      </c>
      <c r="V75" s="380"/>
      <c r="W75" s="420" t="s">
        <v>150</v>
      </c>
      <c r="X75" s="1047"/>
      <c r="Y75" s="1048"/>
      <c r="Z75" s="1049"/>
    </row>
    <row r="76" spans="2:26" ht="15" customHeight="1">
      <c r="B76" s="1082"/>
      <c r="C76" s="1085"/>
      <c r="D76" s="545"/>
      <c r="E76" s="1088"/>
      <c r="F76" s="1091"/>
      <c r="G76" s="1094"/>
      <c r="H76" s="545"/>
      <c r="I76" s="1067"/>
      <c r="J76" s="1070"/>
      <c r="K76" s="889"/>
      <c r="L76" s="887"/>
      <c r="M76" s="887"/>
      <c r="N76" s="1073"/>
      <c r="O76" s="1076"/>
      <c r="P76" s="1077"/>
      <c r="Q76" s="1056"/>
      <c r="R76" s="1057"/>
      <c r="S76" s="1058"/>
      <c r="T76" s="383"/>
      <c r="U76" s="421" t="s">
        <v>64</v>
      </c>
      <c r="V76" s="382"/>
      <c r="W76" s="422" t="s">
        <v>150</v>
      </c>
      <c r="X76" s="1050"/>
      <c r="Y76" s="1051"/>
      <c r="Z76" s="1052"/>
    </row>
    <row r="77" spans="2:26" ht="15" customHeight="1">
      <c r="B77" s="1082"/>
      <c r="C77" s="1085"/>
      <c r="D77" s="545"/>
      <c r="E77" s="1088"/>
      <c r="F77" s="1091"/>
      <c r="G77" s="1094"/>
      <c r="H77" s="545"/>
      <c r="I77" s="1067"/>
      <c r="J77" s="1070"/>
      <c r="K77" s="889"/>
      <c r="L77" s="887"/>
      <c r="M77" s="887"/>
      <c r="N77" s="1073"/>
      <c r="O77" s="1076"/>
      <c r="P77" s="1077"/>
      <c r="Q77" s="1056"/>
      <c r="R77" s="1057"/>
      <c r="S77" s="1058"/>
      <c r="T77" s="382"/>
      <c r="U77" s="421" t="s">
        <v>64</v>
      </c>
      <c r="V77" s="382"/>
      <c r="W77" s="422" t="s">
        <v>150</v>
      </c>
      <c r="X77" s="1050"/>
      <c r="Y77" s="1051"/>
      <c r="Z77" s="1052"/>
    </row>
    <row r="78" spans="2:26" ht="15" customHeight="1">
      <c r="B78" s="1082"/>
      <c r="C78" s="1085"/>
      <c r="D78" s="545"/>
      <c r="E78" s="1088"/>
      <c r="F78" s="1091"/>
      <c r="G78" s="1094"/>
      <c r="H78" s="545"/>
      <c r="I78" s="1067"/>
      <c r="J78" s="1070"/>
      <c r="K78" s="889"/>
      <c r="L78" s="887"/>
      <c r="M78" s="887"/>
      <c r="N78" s="1073"/>
      <c r="O78" s="1076"/>
      <c r="P78" s="1077"/>
      <c r="Q78" s="1056"/>
      <c r="R78" s="1057"/>
      <c r="S78" s="1058"/>
      <c r="T78" s="381"/>
      <c r="U78" s="421" t="s">
        <v>64</v>
      </c>
      <c r="V78" s="382"/>
      <c r="W78" s="422" t="s">
        <v>150</v>
      </c>
      <c r="X78" s="1050"/>
      <c r="Y78" s="1051"/>
      <c r="Z78" s="1052"/>
    </row>
    <row r="79" spans="2:26" ht="15" customHeight="1">
      <c r="B79" s="1083"/>
      <c r="C79" s="1086"/>
      <c r="D79" s="1065"/>
      <c r="E79" s="1089"/>
      <c r="F79" s="1092"/>
      <c r="G79" s="1095"/>
      <c r="H79" s="1065"/>
      <c r="I79" s="1068"/>
      <c r="J79" s="1071"/>
      <c r="K79" s="397"/>
      <c r="L79" s="423"/>
      <c r="M79" s="423"/>
      <c r="N79" s="424"/>
      <c r="O79" s="1059" t="str">
        <f t="shared" ref="O79" si="11">IF(K75&gt;=O75,"","上限時間超え")</f>
        <v/>
      </c>
      <c r="P79" s="1060"/>
      <c r="Q79" s="1056"/>
      <c r="R79" s="1057"/>
      <c r="S79" s="1058"/>
      <c r="T79" s="377"/>
      <c r="U79" s="159" t="s">
        <v>64</v>
      </c>
      <c r="V79" s="378"/>
      <c r="W79" s="425" t="s">
        <v>150</v>
      </c>
      <c r="X79" s="1053"/>
      <c r="Y79" s="1054"/>
      <c r="Z79" s="1055"/>
    </row>
    <row r="80" spans="2:26" ht="15" customHeight="1">
      <c r="B80" s="1081" t="str">
        <f>IF(S22="","",S22)</f>
        <v/>
      </c>
      <c r="C80" s="1084" t="str">
        <f>IF(S23="","",S23)</f>
        <v/>
      </c>
      <c r="D80" s="1064" t="s">
        <v>64</v>
      </c>
      <c r="E80" s="1087" t="str">
        <f>IF(U23="","",U23)</f>
        <v/>
      </c>
      <c r="F80" s="1090" t="s">
        <v>150</v>
      </c>
      <c r="G80" s="1093"/>
      <c r="H80" s="1064" t="s">
        <v>64</v>
      </c>
      <c r="I80" s="1066"/>
      <c r="J80" s="1069" t="s">
        <v>150</v>
      </c>
      <c r="K80" s="1072">
        <f t="shared" ref="K80" si="12">((SUM(C80)+(SUM(E80)/60))-((SUM(G80)+(SUM(I80)/60))))/24</f>
        <v>0</v>
      </c>
      <c r="L80" s="850"/>
      <c r="M80" s="850"/>
      <c r="N80" s="851"/>
      <c r="O80" s="1074">
        <f t="shared" ref="O80" si="13">(SUM(T80:T84)+(SUM(V80:V84)/60))/24</f>
        <v>0</v>
      </c>
      <c r="P80" s="1075"/>
      <c r="Q80" s="1078"/>
      <c r="R80" s="1079"/>
      <c r="S80" s="1080"/>
      <c r="T80" s="379"/>
      <c r="U80" s="419" t="s">
        <v>64</v>
      </c>
      <c r="V80" s="380"/>
      <c r="W80" s="420" t="s">
        <v>150</v>
      </c>
      <c r="X80" s="1047"/>
      <c r="Y80" s="1048"/>
      <c r="Z80" s="1049"/>
    </row>
    <row r="81" spans="2:26" ht="15" customHeight="1">
      <c r="B81" s="1082"/>
      <c r="C81" s="1085"/>
      <c r="D81" s="545"/>
      <c r="E81" s="1088"/>
      <c r="F81" s="1091"/>
      <c r="G81" s="1094"/>
      <c r="H81" s="545"/>
      <c r="I81" s="1067"/>
      <c r="J81" s="1070"/>
      <c r="K81" s="889"/>
      <c r="L81" s="887"/>
      <c r="M81" s="887"/>
      <c r="N81" s="1073"/>
      <c r="O81" s="1076"/>
      <c r="P81" s="1077"/>
      <c r="Q81" s="1056"/>
      <c r="R81" s="1057"/>
      <c r="S81" s="1058"/>
      <c r="T81" s="383"/>
      <c r="U81" s="421" t="s">
        <v>64</v>
      </c>
      <c r="V81" s="382"/>
      <c r="W81" s="422" t="s">
        <v>150</v>
      </c>
      <c r="X81" s="1050"/>
      <c r="Y81" s="1051"/>
      <c r="Z81" s="1052"/>
    </row>
    <row r="82" spans="2:26" ht="15" customHeight="1">
      <c r="B82" s="1082"/>
      <c r="C82" s="1085"/>
      <c r="D82" s="545"/>
      <c r="E82" s="1088"/>
      <c r="F82" s="1091"/>
      <c r="G82" s="1094"/>
      <c r="H82" s="545"/>
      <c r="I82" s="1067"/>
      <c r="J82" s="1070"/>
      <c r="K82" s="889"/>
      <c r="L82" s="887"/>
      <c r="M82" s="887"/>
      <c r="N82" s="1073"/>
      <c r="O82" s="1076"/>
      <c r="P82" s="1077"/>
      <c r="Q82" s="1056"/>
      <c r="R82" s="1057"/>
      <c r="S82" s="1058"/>
      <c r="T82" s="382"/>
      <c r="U82" s="421" t="s">
        <v>64</v>
      </c>
      <c r="V82" s="382"/>
      <c r="W82" s="422" t="s">
        <v>150</v>
      </c>
      <c r="X82" s="1050"/>
      <c r="Y82" s="1051"/>
      <c r="Z82" s="1052"/>
    </row>
    <row r="83" spans="2:26" ht="15" customHeight="1">
      <c r="B83" s="1082"/>
      <c r="C83" s="1085"/>
      <c r="D83" s="545"/>
      <c r="E83" s="1088"/>
      <c r="F83" s="1091"/>
      <c r="G83" s="1094"/>
      <c r="H83" s="545"/>
      <c r="I83" s="1067"/>
      <c r="J83" s="1070"/>
      <c r="K83" s="889"/>
      <c r="L83" s="887"/>
      <c r="M83" s="887"/>
      <c r="N83" s="1073"/>
      <c r="O83" s="1076"/>
      <c r="P83" s="1077"/>
      <c r="Q83" s="1056"/>
      <c r="R83" s="1057"/>
      <c r="S83" s="1058"/>
      <c r="T83" s="381"/>
      <c r="U83" s="421" t="s">
        <v>64</v>
      </c>
      <c r="V83" s="382"/>
      <c r="W83" s="422" t="s">
        <v>150</v>
      </c>
      <c r="X83" s="1050"/>
      <c r="Y83" s="1051"/>
      <c r="Z83" s="1052"/>
    </row>
    <row r="84" spans="2:26" ht="15" customHeight="1">
      <c r="B84" s="1083"/>
      <c r="C84" s="1086"/>
      <c r="D84" s="1065"/>
      <c r="E84" s="1089"/>
      <c r="F84" s="1092"/>
      <c r="G84" s="1095"/>
      <c r="H84" s="1065"/>
      <c r="I84" s="1068"/>
      <c r="J84" s="1071"/>
      <c r="K84" s="397"/>
      <c r="L84" s="423"/>
      <c r="M84" s="423"/>
      <c r="N84" s="424"/>
      <c r="O84" s="1059" t="str">
        <f t="shared" ref="O84" si="14">IF(K80&gt;=O80,"","上限時間超え")</f>
        <v/>
      </c>
      <c r="P84" s="1060"/>
      <c r="Q84" s="1056"/>
      <c r="R84" s="1057"/>
      <c r="S84" s="1058"/>
      <c r="T84" s="377"/>
      <c r="U84" s="159" t="s">
        <v>64</v>
      </c>
      <c r="V84" s="378"/>
      <c r="W84" s="425" t="s">
        <v>150</v>
      </c>
      <c r="X84" s="1053"/>
      <c r="Y84" s="1054"/>
      <c r="Z84" s="1055"/>
    </row>
    <row r="85" spans="2:26" ht="15" customHeight="1">
      <c r="B85" s="1081" t="str">
        <f>IF(J24="","",J24)</f>
        <v/>
      </c>
      <c r="C85" s="1084" t="str">
        <f>IF(J25="","",J25)</f>
        <v/>
      </c>
      <c r="D85" s="1064" t="s">
        <v>64</v>
      </c>
      <c r="E85" s="1087" t="str">
        <f>IF(L25="","",L25)</f>
        <v/>
      </c>
      <c r="F85" s="1090" t="s">
        <v>150</v>
      </c>
      <c r="G85" s="1093"/>
      <c r="H85" s="1064" t="s">
        <v>64</v>
      </c>
      <c r="I85" s="1066"/>
      <c r="J85" s="1069" t="s">
        <v>150</v>
      </c>
      <c r="K85" s="1072">
        <f t="shared" ref="K85" si="15">((SUM(C85)+(SUM(E85)/60))-((SUM(G85)+(SUM(I85)/60))))/24</f>
        <v>0</v>
      </c>
      <c r="L85" s="850"/>
      <c r="M85" s="850"/>
      <c r="N85" s="851"/>
      <c r="O85" s="1074">
        <f t="shared" ref="O85" si="16">(SUM(T85:T89)+(SUM(V85:V89)/60))/24</f>
        <v>0</v>
      </c>
      <c r="P85" s="1075"/>
      <c r="Q85" s="1078"/>
      <c r="R85" s="1079"/>
      <c r="S85" s="1080"/>
      <c r="T85" s="379"/>
      <c r="U85" s="419" t="s">
        <v>64</v>
      </c>
      <c r="V85" s="380"/>
      <c r="W85" s="420" t="s">
        <v>150</v>
      </c>
      <c r="X85" s="1047"/>
      <c r="Y85" s="1048"/>
      <c r="Z85" s="1049"/>
    </row>
    <row r="86" spans="2:26" ht="15" customHeight="1">
      <c r="B86" s="1082"/>
      <c r="C86" s="1085"/>
      <c r="D86" s="545"/>
      <c r="E86" s="1088"/>
      <c r="F86" s="1091"/>
      <c r="G86" s="1094"/>
      <c r="H86" s="545"/>
      <c r="I86" s="1067"/>
      <c r="J86" s="1070"/>
      <c r="K86" s="889"/>
      <c r="L86" s="887"/>
      <c r="M86" s="887"/>
      <c r="N86" s="1073"/>
      <c r="O86" s="1076"/>
      <c r="P86" s="1077"/>
      <c r="Q86" s="1056"/>
      <c r="R86" s="1057"/>
      <c r="S86" s="1058"/>
      <c r="T86" s="398"/>
      <c r="U86" s="421" t="s">
        <v>64</v>
      </c>
      <c r="V86" s="382"/>
      <c r="W86" s="422" t="s">
        <v>150</v>
      </c>
      <c r="X86" s="1050"/>
      <c r="Y86" s="1051"/>
      <c r="Z86" s="1052"/>
    </row>
    <row r="87" spans="2:26" ht="15" customHeight="1">
      <c r="B87" s="1082"/>
      <c r="C87" s="1085"/>
      <c r="D87" s="545"/>
      <c r="E87" s="1088"/>
      <c r="F87" s="1091"/>
      <c r="G87" s="1094"/>
      <c r="H87" s="545"/>
      <c r="I87" s="1067"/>
      <c r="J87" s="1070"/>
      <c r="K87" s="889"/>
      <c r="L87" s="887"/>
      <c r="M87" s="887"/>
      <c r="N87" s="1073"/>
      <c r="O87" s="1076"/>
      <c r="P87" s="1077"/>
      <c r="Q87" s="1056"/>
      <c r="R87" s="1057"/>
      <c r="S87" s="1058"/>
      <c r="T87" s="381"/>
      <c r="U87" s="421" t="s">
        <v>64</v>
      </c>
      <c r="V87" s="382"/>
      <c r="W87" s="422" t="s">
        <v>150</v>
      </c>
      <c r="X87" s="1050"/>
      <c r="Y87" s="1051"/>
      <c r="Z87" s="1052"/>
    </row>
    <row r="88" spans="2:26" ht="15" customHeight="1">
      <c r="B88" s="1082"/>
      <c r="C88" s="1085"/>
      <c r="D88" s="545"/>
      <c r="E88" s="1088"/>
      <c r="F88" s="1091"/>
      <c r="G88" s="1094"/>
      <c r="H88" s="545"/>
      <c r="I88" s="1067"/>
      <c r="J88" s="1070"/>
      <c r="K88" s="889"/>
      <c r="L88" s="887"/>
      <c r="M88" s="887"/>
      <c r="N88" s="1073"/>
      <c r="O88" s="1076"/>
      <c r="P88" s="1077"/>
      <c r="Q88" s="1056"/>
      <c r="R88" s="1057"/>
      <c r="S88" s="1058"/>
      <c r="T88" s="381"/>
      <c r="U88" s="421" t="s">
        <v>64</v>
      </c>
      <c r="V88" s="382"/>
      <c r="W88" s="422" t="s">
        <v>150</v>
      </c>
      <c r="X88" s="1050"/>
      <c r="Y88" s="1051"/>
      <c r="Z88" s="1052"/>
    </row>
    <row r="89" spans="2:26" ht="15" customHeight="1">
      <c r="B89" s="1083"/>
      <c r="C89" s="1086"/>
      <c r="D89" s="1065"/>
      <c r="E89" s="1089"/>
      <c r="F89" s="1092"/>
      <c r="G89" s="1095"/>
      <c r="H89" s="1065"/>
      <c r="I89" s="1068"/>
      <c r="J89" s="1071"/>
      <c r="K89" s="397"/>
      <c r="L89" s="423"/>
      <c r="M89" s="423"/>
      <c r="N89" s="424"/>
      <c r="O89" s="1059" t="str">
        <f t="shared" ref="O89" si="17">IF(K85&gt;=O85,"","上限時間超え")</f>
        <v/>
      </c>
      <c r="P89" s="1060"/>
      <c r="Q89" s="1061"/>
      <c r="R89" s="1062"/>
      <c r="S89" s="1063"/>
      <c r="T89" s="377"/>
      <c r="U89" s="426" t="s">
        <v>64</v>
      </c>
      <c r="V89" s="378"/>
      <c r="W89" s="427" t="s">
        <v>150</v>
      </c>
      <c r="X89" s="1053"/>
      <c r="Y89" s="1054"/>
      <c r="Z89" s="1055"/>
    </row>
    <row r="90" spans="2:26" ht="15.6" customHeight="1"/>
    <row r="91" spans="2:26" ht="15.6" customHeight="1"/>
    <row r="92" spans="2:26" ht="23.45" customHeight="1">
      <c r="B92" s="369" t="s">
        <v>216</v>
      </c>
      <c r="C92" s="369"/>
      <c r="D92" s="369"/>
      <c r="E92" s="369"/>
      <c r="F92" s="369"/>
      <c r="Y92" s="347" t="s">
        <v>247</v>
      </c>
    </row>
    <row r="93" spans="2:26" ht="23.25" customHeight="1">
      <c r="B93" s="659" t="s">
        <v>155</v>
      </c>
      <c r="C93" s="1041"/>
      <c r="D93" s="1041"/>
      <c r="E93" s="1041"/>
      <c r="F93" s="1041"/>
      <c r="G93" s="660"/>
      <c r="H93" s="1042" t="str">
        <f>H14</f>
        <v/>
      </c>
      <c r="I93" s="1043"/>
      <c r="J93" s="430" t="s">
        <v>296</v>
      </c>
      <c r="K93" s="1042" t="str">
        <f>K14</f>
        <v/>
      </c>
      <c r="L93" s="1044"/>
      <c r="M93" s="1044"/>
      <c r="N93" s="1043"/>
    </row>
    <row r="94" spans="2:26" ht="23.25" customHeight="1">
      <c r="B94" s="370" t="s">
        <v>217</v>
      </c>
      <c r="C94" s="370"/>
      <c r="D94" s="370"/>
      <c r="E94" s="370"/>
      <c r="F94" s="370"/>
    </row>
    <row r="95" spans="2:26" ht="40.15" customHeight="1">
      <c r="B95" s="1045" t="s">
        <v>218</v>
      </c>
      <c r="C95" s="1045"/>
      <c r="D95" s="1045"/>
      <c r="E95" s="1045"/>
      <c r="F95" s="1045"/>
      <c r="G95" s="1045"/>
      <c r="H95" s="1045"/>
      <c r="I95" s="1045"/>
      <c r="J95" s="372" t="str">
        <f>IF($P$10="免税","○","　")</f>
        <v>　</v>
      </c>
      <c r="K95" s="1027" t="s">
        <v>219</v>
      </c>
      <c r="L95" s="1028"/>
      <c r="M95" s="1028"/>
      <c r="N95" s="1028"/>
      <c r="O95" s="1046" t="s">
        <v>220</v>
      </c>
      <c r="P95" s="1046"/>
      <c r="Q95" s="1046"/>
      <c r="R95" s="1046"/>
      <c r="S95" s="1046"/>
      <c r="T95" s="1026" t="str">
        <f>IF(SUM(T98:W117)=0,"0",SUM(T98:W117))</f>
        <v>0</v>
      </c>
      <c r="U95" s="1026"/>
      <c r="V95" s="1026"/>
      <c r="W95" s="1026"/>
      <c r="X95" s="1026"/>
      <c r="Y95" s="373" t="s">
        <v>1</v>
      </c>
      <c r="Z95" s="330"/>
    </row>
    <row r="96" spans="2:26" ht="40.15" customHeight="1">
      <c r="B96" s="1045"/>
      <c r="C96" s="1045"/>
      <c r="D96" s="1045"/>
      <c r="E96" s="1045"/>
      <c r="F96" s="1045"/>
      <c r="G96" s="1045"/>
      <c r="H96" s="1045"/>
      <c r="I96" s="1045"/>
      <c r="J96" s="372" t="str">
        <f>IF($P$10="課税","○","　")</f>
        <v>　</v>
      </c>
      <c r="K96" s="1027" t="s">
        <v>221</v>
      </c>
      <c r="L96" s="1028"/>
      <c r="M96" s="1028"/>
      <c r="N96" s="1028"/>
      <c r="O96" s="1029" t="s">
        <v>222</v>
      </c>
      <c r="P96" s="1029"/>
      <c r="Q96" s="1029"/>
      <c r="R96" s="1029"/>
      <c r="S96" s="1029"/>
      <c r="T96" s="1026" t="str">
        <f>IF(SUM(X98:Y117)=0,"0",SUM(X98:Y117))</f>
        <v>0</v>
      </c>
      <c r="U96" s="1026"/>
      <c r="V96" s="1026"/>
      <c r="W96" s="1026"/>
      <c r="X96" s="1026"/>
      <c r="Y96" s="373" t="s">
        <v>1</v>
      </c>
      <c r="Z96" s="330"/>
    </row>
    <row r="97" spans="2:26" ht="45.6" customHeight="1">
      <c r="B97" s="1030" t="s">
        <v>223</v>
      </c>
      <c r="C97" s="1031"/>
      <c r="D97" s="1032" t="s">
        <v>224</v>
      </c>
      <c r="E97" s="1033"/>
      <c r="F97" s="1033"/>
      <c r="G97" s="1033"/>
      <c r="H97" s="1033"/>
      <c r="I97" s="1033"/>
      <c r="J97" s="1034"/>
      <c r="K97" s="1035" t="s">
        <v>225</v>
      </c>
      <c r="L97" s="1035"/>
      <c r="M97" s="1035"/>
      <c r="N97" s="1035"/>
      <c r="O97" s="1036" t="s">
        <v>226</v>
      </c>
      <c r="P97" s="1037"/>
      <c r="Q97" s="1037"/>
      <c r="R97" s="374" t="s">
        <v>227</v>
      </c>
      <c r="S97" s="375" t="s">
        <v>228</v>
      </c>
      <c r="T97" s="1038" t="s">
        <v>229</v>
      </c>
      <c r="U97" s="1035"/>
      <c r="V97" s="1035"/>
      <c r="W97" s="1035"/>
      <c r="X97" s="1039" t="s">
        <v>230</v>
      </c>
      <c r="Y97" s="1040"/>
      <c r="Z97" s="329"/>
    </row>
    <row r="98" spans="2:26" ht="40.15" customHeight="1">
      <c r="B98" s="587"/>
      <c r="C98" s="589"/>
      <c r="D98" s="587"/>
      <c r="E98" s="588"/>
      <c r="F98" s="588"/>
      <c r="G98" s="588"/>
      <c r="H98" s="588"/>
      <c r="I98" s="588"/>
      <c r="J98" s="589"/>
      <c r="K98" s="1022"/>
      <c r="L98" s="1022"/>
      <c r="M98" s="1022"/>
      <c r="N98" s="1022"/>
      <c r="O98" s="1023"/>
      <c r="P98" s="1023"/>
      <c r="Q98" s="1023"/>
      <c r="R98" s="376"/>
      <c r="S98" s="376"/>
      <c r="T98" s="1023"/>
      <c r="U98" s="1023"/>
      <c r="V98" s="1023"/>
      <c r="W98" s="1023"/>
      <c r="X98" s="1024" t="str">
        <f t="shared" ref="X98" si="18">IF(T98="","",ROUNDDOWN(T98/1.1,0))</f>
        <v/>
      </c>
      <c r="Y98" s="1025"/>
      <c r="Z98" s="329"/>
    </row>
    <row r="99" spans="2:26" ht="40.15" customHeight="1">
      <c r="B99" s="587"/>
      <c r="C99" s="589"/>
      <c r="D99" s="587"/>
      <c r="E99" s="588"/>
      <c r="F99" s="588"/>
      <c r="G99" s="588"/>
      <c r="H99" s="588"/>
      <c r="I99" s="588"/>
      <c r="J99" s="589"/>
      <c r="K99" s="1022"/>
      <c r="L99" s="1022"/>
      <c r="M99" s="1022"/>
      <c r="N99" s="1022"/>
      <c r="O99" s="1023"/>
      <c r="P99" s="1023"/>
      <c r="Q99" s="1023"/>
      <c r="R99" s="376"/>
      <c r="S99" s="376"/>
      <c r="T99" s="1023"/>
      <c r="U99" s="1023"/>
      <c r="V99" s="1023"/>
      <c r="W99" s="1023"/>
      <c r="X99" s="1024" t="str">
        <f>IF(T99="","",ROUNDDOWN(T99/1.1,0))</f>
        <v/>
      </c>
      <c r="Y99" s="1025"/>
      <c r="Z99" s="329"/>
    </row>
    <row r="100" spans="2:26" ht="40.15" customHeight="1">
      <c r="B100" s="587"/>
      <c r="C100" s="589"/>
      <c r="D100" s="587"/>
      <c r="E100" s="588"/>
      <c r="F100" s="588"/>
      <c r="G100" s="588"/>
      <c r="H100" s="588"/>
      <c r="I100" s="588"/>
      <c r="J100" s="589"/>
      <c r="K100" s="1022"/>
      <c r="L100" s="1022"/>
      <c r="M100" s="1022"/>
      <c r="N100" s="1022"/>
      <c r="O100" s="1023"/>
      <c r="P100" s="1023"/>
      <c r="Q100" s="1023"/>
      <c r="R100" s="376"/>
      <c r="S100" s="376"/>
      <c r="T100" s="1023"/>
      <c r="U100" s="1023"/>
      <c r="V100" s="1023"/>
      <c r="W100" s="1023"/>
      <c r="X100" s="1024" t="str">
        <f t="shared" ref="X100:X117" si="19">IF(T100="","",ROUNDDOWN(T100/1.1,0))</f>
        <v/>
      </c>
      <c r="Y100" s="1025"/>
      <c r="Z100" s="329"/>
    </row>
    <row r="101" spans="2:26" ht="40.15" customHeight="1">
      <c r="B101" s="587"/>
      <c r="C101" s="589"/>
      <c r="D101" s="587"/>
      <c r="E101" s="588"/>
      <c r="F101" s="588"/>
      <c r="G101" s="588"/>
      <c r="H101" s="588"/>
      <c r="I101" s="588"/>
      <c r="J101" s="589"/>
      <c r="K101" s="1022"/>
      <c r="L101" s="1022"/>
      <c r="M101" s="1022"/>
      <c r="N101" s="1022"/>
      <c r="O101" s="1023"/>
      <c r="P101" s="1023"/>
      <c r="Q101" s="1023"/>
      <c r="R101" s="376"/>
      <c r="S101" s="376"/>
      <c r="T101" s="1023"/>
      <c r="U101" s="1023"/>
      <c r="V101" s="1023"/>
      <c r="W101" s="1023"/>
      <c r="X101" s="1024" t="str">
        <f t="shared" si="19"/>
        <v/>
      </c>
      <c r="Y101" s="1025"/>
      <c r="Z101" s="329"/>
    </row>
    <row r="102" spans="2:26" ht="40.15" customHeight="1">
      <c r="B102" s="587"/>
      <c r="C102" s="589"/>
      <c r="D102" s="587"/>
      <c r="E102" s="588"/>
      <c r="F102" s="588"/>
      <c r="G102" s="588"/>
      <c r="H102" s="588"/>
      <c r="I102" s="588"/>
      <c r="J102" s="589"/>
      <c r="K102" s="1022"/>
      <c r="L102" s="1022"/>
      <c r="M102" s="1022"/>
      <c r="N102" s="1022"/>
      <c r="O102" s="1023"/>
      <c r="P102" s="1023"/>
      <c r="Q102" s="1023"/>
      <c r="R102" s="376"/>
      <c r="S102" s="376"/>
      <c r="T102" s="1023"/>
      <c r="U102" s="1023"/>
      <c r="V102" s="1023"/>
      <c r="W102" s="1023"/>
      <c r="X102" s="1024" t="str">
        <f t="shared" si="19"/>
        <v/>
      </c>
      <c r="Y102" s="1025"/>
      <c r="Z102" s="329"/>
    </row>
    <row r="103" spans="2:26" ht="40.15" customHeight="1">
      <c r="B103" s="587"/>
      <c r="C103" s="589"/>
      <c r="D103" s="587"/>
      <c r="E103" s="588"/>
      <c r="F103" s="588"/>
      <c r="G103" s="588"/>
      <c r="H103" s="588"/>
      <c r="I103" s="588"/>
      <c r="J103" s="589"/>
      <c r="K103" s="1022"/>
      <c r="L103" s="1022"/>
      <c r="M103" s="1022"/>
      <c r="N103" s="1022"/>
      <c r="O103" s="1023"/>
      <c r="P103" s="1023"/>
      <c r="Q103" s="1023"/>
      <c r="R103" s="376"/>
      <c r="S103" s="376"/>
      <c r="T103" s="1023"/>
      <c r="U103" s="1023"/>
      <c r="V103" s="1023"/>
      <c r="W103" s="1023"/>
      <c r="X103" s="1024" t="str">
        <f t="shared" si="19"/>
        <v/>
      </c>
      <c r="Y103" s="1025"/>
      <c r="Z103" s="329"/>
    </row>
    <row r="104" spans="2:26" ht="40.15" customHeight="1">
      <c r="B104" s="587"/>
      <c r="C104" s="589"/>
      <c r="D104" s="587"/>
      <c r="E104" s="588"/>
      <c r="F104" s="588"/>
      <c r="G104" s="588"/>
      <c r="H104" s="588"/>
      <c r="I104" s="588"/>
      <c r="J104" s="589"/>
      <c r="K104" s="1022"/>
      <c r="L104" s="1022"/>
      <c r="M104" s="1022"/>
      <c r="N104" s="1022"/>
      <c r="O104" s="1023"/>
      <c r="P104" s="1023"/>
      <c r="Q104" s="1023"/>
      <c r="R104" s="376"/>
      <c r="S104" s="376"/>
      <c r="T104" s="1023"/>
      <c r="U104" s="1023"/>
      <c r="V104" s="1023"/>
      <c r="W104" s="1023"/>
      <c r="X104" s="1024" t="str">
        <f t="shared" si="19"/>
        <v/>
      </c>
      <c r="Y104" s="1025"/>
      <c r="Z104" s="329"/>
    </row>
    <row r="105" spans="2:26" ht="40.15" customHeight="1">
      <c r="B105" s="587"/>
      <c r="C105" s="589"/>
      <c r="D105" s="587"/>
      <c r="E105" s="588"/>
      <c r="F105" s="588"/>
      <c r="G105" s="588"/>
      <c r="H105" s="588"/>
      <c r="I105" s="588"/>
      <c r="J105" s="589"/>
      <c r="K105" s="1022"/>
      <c r="L105" s="1022"/>
      <c r="M105" s="1022"/>
      <c r="N105" s="1022"/>
      <c r="O105" s="1023"/>
      <c r="P105" s="1023"/>
      <c r="Q105" s="1023"/>
      <c r="R105" s="376"/>
      <c r="S105" s="376"/>
      <c r="T105" s="1023"/>
      <c r="U105" s="1023"/>
      <c r="V105" s="1023"/>
      <c r="W105" s="1023"/>
      <c r="X105" s="1024" t="str">
        <f t="shared" si="19"/>
        <v/>
      </c>
      <c r="Y105" s="1025"/>
      <c r="Z105" s="329"/>
    </row>
    <row r="106" spans="2:26" ht="40.15" customHeight="1">
      <c r="B106" s="587"/>
      <c r="C106" s="589"/>
      <c r="D106" s="587"/>
      <c r="E106" s="588"/>
      <c r="F106" s="588"/>
      <c r="G106" s="588"/>
      <c r="H106" s="588"/>
      <c r="I106" s="588"/>
      <c r="J106" s="589"/>
      <c r="K106" s="1022"/>
      <c r="L106" s="1022"/>
      <c r="M106" s="1022"/>
      <c r="N106" s="1022"/>
      <c r="O106" s="1023"/>
      <c r="P106" s="1023"/>
      <c r="Q106" s="1023"/>
      <c r="R106" s="376"/>
      <c r="S106" s="376"/>
      <c r="T106" s="1023"/>
      <c r="U106" s="1023"/>
      <c r="V106" s="1023"/>
      <c r="W106" s="1023"/>
      <c r="X106" s="1024" t="str">
        <f t="shared" si="19"/>
        <v/>
      </c>
      <c r="Y106" s="1025"/>
      <c r="Z106" s="329"/>
    </row>
    <row r="107" spans="2:26" ht="40.15" customHeight="1">
      <c r="B107" s="587"/>
      <c r="C107" s="589"/>
      <c r="D107" s="587"/>
      <c r="E107" s="588"/>
      <c r="F107" s="588"/>
      <c r="G107" s="588"/>
      <c r="H107" s="588"/>
      <c r="I107" s="588"/>
      <c r="J107" s="589"/>
      <c r="K107" s="1022"/>
      <c r="L107" s="1022"/>
      <c r="M107" s="1022"/>
      <c r="N107" s="1022"/>
      <c r="O107" s="1023"/>
      <c r="P107" s="1023"/>
      <c r="Q107" s="1023"/>
      <c r="R107" s="376"/>
      <c r="S107" s="376"/>
      <c r="T107" s="1023"/>
      <c r="U107" s="1023"/>
      <c r="V107" s="1023"/>
      <c r="W107" s="1023"/>
      <c r="X107" s="1024" t="str">
        <f t="shared" si="19"/>
        <v/>
      </c>
      <c r="Y107" s="1025"/>
      <c r="Z107" s="329"/>
    </row>
    <row r="108" spans="2:26" ht="40.15" customHeight="1">
      <c r="B108" s="587"/>
      <c r="C108" s="589"/>
      <c r="D108" s="587"/>
      <c r="E108" s="588"/>
      <c r="F108" s="588"/>
      <c r="G108" s="588"/>
      <c r="H108" s="588"/>
      <c r="I108" s="588"/>
      <c r="J108" s="589"/>
      <c r="K108" s="1022"/>
      <c r="L108" s="1022"/>
      <c r="M108" s="1022"/>
      <c r="N108" s="1022"/>
      <c r="O108" s="1023"/>
      <c r="P108" s="1023"/>
      <c r="Q108" s="1023"/>
      <c r="R108" s="376"/>
      <c r="S108" s="376"/>
      <c r="T108" s="1023"/>
      <c r="U108" s="1023"/>
      <c r="V108" s="1023"/>
      <c r="W108" s="1023"/>
      <c r="X108" s="1024" t="str">
        <f t="shared" si="19"/>
        <v/>
      </c>
      <c r="Y108" s="1025"/>
      <c r="Z108" s="329"/>
    </row>
    <row r="109" spans="2:26" ht="40.15" customHeight="1">
      <c r="B109" s="587"/>
      <c r="C109" s="589"/>
      <c r="D109" s="587"/>
      <c r="E109" s="588"/>
      <c r="F109" s="588"/>
      <c r="G109" s="588"/>
      <c r="H109" s="588"/>
      <c r="I109" s="588"/>
      <c r="J109" s="589"/>
      <c r="K109" s="1022"/>
      <c r="L109" s="1022"/>
      <c r="M109" s="1022"/>
      <c r="N109" s="1022"/>
      <c r="O109" s="1023"/>
      <c r="P109" s="1023"/>
      <c r="Q109" s="1023"/>
      <c r="R109" s="376"/>
      <c r="S109" s="376"/>
      <c r="T109" s="1023"/>
      <c r="U109" s="1023"/>
      <c r="V109" s="1023"/>
      <c r="W109" s="1023"/>
      <c r="X109" s="1024" t="str">
        <f t="shared" si="19"/>
        <v/>
      </c>
      <c r="Y109" s="1025"/>
      <c r="Z109" s="329"/>
    </row>
    <row r="110" spans="2:26" ht="40.15" customHeight="1">
      <c r="B110" s="587"/>
      <c r="C110" s="589"/>
      <c r="D110" s="587"/>
      <c r="E110" s="588"/>
      <c r="F110" s="588"/>
      <c r="G110" s="588"/>
      <c r="H110" s="588"/>
      <c r="I110" s="588"/>
      <c r="J110" s="589"/>
      <c r="K110" s="1022"/>
      <c r="L110" s="1022"/>
      <c r="M110" s="1022"/>
      <c r="N110" s="1022"/>
      <c r="O110" s="1023"/>
      <c r="P110" s="1023"/>
      <c r="Q110" s="1023"/>
      <c r="R110" s="376"/>
      <c r="S110" s="376"/>
      <c r="T110" s="1023"/>
      <c r="U110" s="1023"/>
      <c r="V110" s="1023"/>
      <c r="W110" s="1023"/>
      <c r="X110" s="1024" t="str">
        <f t="shared" si="19"/>
        <v/>
      </c>
      <c r="Y110" s="1025"/>
      <c r="Z110" s="329"/>
    </row>
    <row r="111" spans="2:26" ht="40.15" customHeight="1">
      <c r="B111" s="587"/>
      <c r="C111" s="589"/>
      <c r="D111" s="587"/>
      <c r="E111" s="588"/>
      <c r="F111" s="588"/>
      <c r="G111" s="588"/>
      <c r="H111" s="588"/>
      <c r="I111" s="588"/>
      <c r="J111" s="589"/>
      <c r="K111" s="1022"/>
      <c r="L111" s="1022"/>
      <c r="M111" s="1022"/>
      <c r="N111" s="1022"/>
      <c r="O111" s="1023"/>
      <c r="P111" s="1023"/>
      <c r="Q111" s="1023"/>
      <c r="R111" s="376"/>
      <c r="S111" s="376"/>
      <c r="T111" s="1023"/>
      <c r="U111" s="1023"/>
      <c r="V111" s="1023"/>
      <c r="W111" s="1023"/>
      <c r="X111" s="1024" t="str">
        <f t="shared" si="19"/>
        <v/>
      </c>
      <c r="Y111" s="1025"/>
      <c r="Z111" s="329"/>
    </row>
    <row r="112" spans="2:26" ht="40.15" customHeight="1">
      <c r="B112" s="587"/>
      <c r="C112" s="589"/>
      <c r="D112" s="587"/>
      <c r="E112" s="588"/>
      <c r="F112" s="588"/>
      <c r="G112" s="588"/>
      <c r="H112" s="588"/>
      <c r="I112" s="588"/>
      <c r="J112" s="589"/>
      <c r="K112" s="1022"/>
      <c r="L112" s="1022"/>
      <c r="M112" s="1022"/>
      <c r="N112" s="1022"/>
      <c r="O112" s="1023"/>
      <c r="P112" s="1023"/>
      <c r="Q112" s="1023"/>
      <c r="R112" s="376"/>
      <c r="S112" s="376"/>
      <c r="T112" s="1023"/>
      <c r="U112" s="1023"/>
      <c r="V112" s="1023"/>
      <c r="W112" s="1023"/>
      <c r="X112" s="1024" t="str">
        <f t="shared" si="19"/>
        <v/>
      </c>
      <c r="Y112" s="1025"/>
      <c r="Z112" s="329"/>
    </row>
    <row r="113" spans="2:26" ht="40.15" customHeight="1">
      <c r="B113" s="587"/>
      <c r="C113" s="589"/>
      <c r="D113" s="587"/>
      <c r="E113" s="588"/>
      <c r="F113" s="588"/>
      <c r="G113" s="588"/>
      <c r="H113" s="588"/>
      <c r="I113" s="588"/>
      <c r="J113" s="589"/>
      <c r="K113" s="1022"/>
      <c r="L113" s="1022"/>
      <c r="M113" s="1022"/>
      <c r="N113" s="1022"/>
      <c r="O113" s="1023"/>
      <c r="P113" s="1023"/>
      <c r="Q113" s="1023"/>
      <c r="R113" s="376"/>
      <c r="S113" s="376"/>
      <c r="T113" s="1023"/>
      <c r="U113" s="1023"/>
      <c r="V113" s="1023"/>
      <c r="W113" s="1023"/>
      <c r="X113" s="1024" t="str">
        <f t="shared" si="19"/>
        <v/>
      </c>
      <c r="Y113" s="1025"/>
      <c r="Z113" s="329"/>
    </row>
    <row r="114" spans="2:26" ht="40.15" customHeight="1">
      <c r="B114" s="587"/>
      <c r="C114" s="589"/>
      <c r="D114" s="587"/>
      <c r="E114" s="588"/>
      <c r="F114" s="588"/>
      <c r="G114" s="588"/>
      <c r="H114" s="588"/>
      <c r="I114" s="588"/>
      <c r="J114" s="589"/>
      <c r="K114" s="1022"/>
      <c r="L114" s="1022"/>
      <c r="M114" s="1022"/>
      <c r="N114" s="1022"/>
      <c r="O114" s="1023"/>
      <c r="P114" s="1023"/>
      <c r="Q114" s="1023"/>
      <c r="R114" s="376"/>
      <c r="S114" s="376"/>
      <c r="T114" s="1023"/>
      <c r="U114" s="1023"/>
      <c r="V114" s="1023"/>
      <c r="W114" s="1023"/>
      <c r="X114" s="1024" t="str">
        <f t="shared" si="19"/>
        <v/>
      </c>
      <c r="Y114" s="1025"/>
      <c r="Z114" s="329"/>
    </row>
    <row r="115" spans="2:26" ht="40.15" customHeight="1">
      <c r="B115" s="587"/>
      <c r="C115" s="589"/>
      <c r="D115" s="587"/>
      <c r="E115" s="588"/>
      <c r="F115" s="588"/>
      <c r="G115" s="588"/>
      <c r="H115" s="588"/>
      <c r="I115" s="588"/>
      <c r="J115" s="589"/>
      <c r="K115" s="1022"/>
      <c r="L115" s="1022"/>
      <c r="M115" s="1022"/>
      <c r="N115" s="1022"/>
      <c r="O115" s="1023"/>
      <c r="P115" s="1023"/>
      <c r="Q115" s="1023"/>
      <c r="R115" s="376"/>
      <c r="S115" s="376"/>
      <c r="T115" s="1023"/>
      <c r="U115" s="1023"/>
      <c r="V115" s="1023"/>
      <c r="W115" s="1023"/>
      <c r="X115" s="1024" t="str">
        <f t="shared" si="19"/>
        <v/>
      </c>
      <c r="Y115" s="1025"/>
      <c r="Z115" s="329"/>
    </row>
    <row r="116" spans="2:26" ht="40.15" customHeight="1">
      <c r="B116" s="587"/>
      <c r="C116" s="589"/>
      <c r="D116" s="587"/>
      <c r="E116" s="588"/>
      <c r="F116" s="588"/>
      <c r="G116" s="588"/>
      <c r="H116" s="588"/>
      <c r="I116" s="588"/>
      <c r="J116" s="589"/>
      <c r="K116" s="1022"/>
      <c r="L116" s="1022"/>
      <c r="M116" s="1022"/>
      <c r="N116" s="1022"/>
      <c r="O116" s="1023"/>
      <c r="P116" s="1023"/>
      <c r="Q116" s="1023"/>
      <c r="R116" s="376"/>
      <c r="S116" s="376"/>
      <c r="T116" s="1023"/>
      <c r="U116" s="1023"/>
      <c r="V116" s="1023"/>
      <c r="W116" s="1023"/>
      <c r="X116" s="1024" t="str">
        <f t="shared" si="19"/>
        <v/>
      </c>
      <c r="Y116" s="1025"/>
      <c r="Z116" s="329"/>
    </row>
    <row r="117" spans="2:26" ht="40.15" customHeight="1">
      <c r="B117" s="587"/>
      <c r="C117" s="589"/>
      <c r="D117" s="587"/>
      <c r="E117" s="588"/>
      <c r="F117" s="588"/>
      <c r="G117" s="588"/>
      <c r="H117" s="588"/>
      <c r="I117" s="588"/>
      <c r="J117" s="589"/>
      <c r="K117" s="1022"/>
      <c r="L117" s="1022"/>
      <c r="M117" s="1022"/>
      <c r="N117" s="1022"/>
      <c r="O117" s="1023"/>
      <c r="P117" s="1023"/>
      <c r="Q117" s="1023"/>
      <c r="R117" s="376"/>
      <c r="S117" s="376"/>
      <c r="T117" s="1023"/>
      <c r="U117" s="1023"/>
      <c r="V117" s="1023"/>
      <c r="W117" s="1023"/>
      <c r="X117" s="1024" t="str">
        <f t="shared" si="19"/>
        <v/>
      </c>
      <c r="Y117" s="1025"/>
      <c r="Z117" s="329"/>
    </row>
  </sheetData>
  <sheetProtection password="DF7A" sheet="1" objects="1" scenarios="1" insertRows="0" selectLockedCells="1"/>
  <dataConsolidate/>
  <mergeCells count="372">
    <mergeCell ref="Q31:S31"/>
    <mergeCell ref="T31:V31"/>
    <mergeCell ref="A8:X8"/>
    <mergeCell ref="P10:Q10"/>
    <mergeCell ref="R10:X10"/>
    <mergeCell ref="O13:R13"/>
    <mergeCell ref="S13:U13"/>
    <mergeCell ref="X13:Y13"/>
    <mergeCell ref="S2:X2"/>
    <mergeCell ref="S3:X3"/>
    <mergeCell ref="S4:X4"/>
    <mergeCell ref="S5:X5"/>
    <mergeCell ref="A6:X6"/>
    <mergeCell ref="D7:F7"/>
    <mergeCell ref="H7:Y7"/>
    <mergeCell ref="B3:C5"/>
    <mergeCell ref="D5:F5"/>
    <mergeCell ref="D3:F3"/>
    <mergeCell ref="D4:F4"/>
    <mergeCell ref="B15:G15"/>
    <mergeCell ref="H15:Y15"/>
    <mergeCell ref="B16:G16"/>
    <mergeCell ref="H16:N16"/>
    <mergeCell ref="O16:R16"/>
    <mergeCell ref="T16:X16"/>
    <mergeCell ref="B14:G14"/>
    <mergeCell ref="H14:I14"/>
    <mergeCell ref="K14:N14"/>
    <mergeCell ref="O14:R14"/>
    <mergeCell ref="S14:V14"/>
    <mergeCell ref="X14:Y14"/>
    <mergeCell ref="L23:M23"/>
    <mergeCell ref="J24:M24"/>
    <mergeCell ref="L25:M25"/>
    <mergeCell ref="B17:G17"/>
    <mergeCell ref="H17:Y17"/>
    <mergeCell ref="B18:G19"/>
    <mergeCell ref="B20:D27"/>
    <mergeCell ref="E20:G25"/>
    <mergeCell ref="H20:H25"/>
    <mergeCell ref="I20:I25"/>
    <mergeCell ref="J20:M20"/>
    <mergeCell ref="O20:Q20"/>
    <mergeCell ref="S20:U20"/>
    <mergeCell ref="E26:G26"/>
    <mergeCell ref="I26:U26"/>
    <mergeCell ref="E27:G27"/>
    <mergeCell ref="H27:V27"/>
    <mergeCell ref="I18:N18"/>
    <mergeCell ref="I19:N19"/>
    <mergeCell ref="B28:G28"/>
    <mergeCell ref="H28:O28"/>
    <mergeCell ref="Q28:V28"/>
    <mergeCell ref="W20:W25"/>
    <mergeCell ref="X20:X25"/>
    <mergeCell ref="X29:X31"/>
    <mergeCell ref="Y29:Y31"/>
    <mergeCell ref="H30:I30"/>
    <mergeCell ref="J30:P30"/>
    <mergeCell ref="S30:V30"/>
    <mergeCell ref="H31:I31"/>
    <mergeCell ref="J31:L31"/>
    <mergeCell ref="N31:P31"/>
    <mergeCell ref="B29:G31"/>
    <mergeCell ref="H29:I29"/>
    <mergeCell ref="J29:N29"/>
    <mergeCell ref="O29:P29"/>
    <mergeCell ref="Q29:Q30"/>
    <mergeCell ref="S29:V29"/>
    <mergeCell ref="Y20:Y25"/>
    <mergeCell ref="L21:M21"/>
    <mergeCell ref="J22:M22"/>
    <mergeCell ref="O22:Q22"/>
    <mergeCell ref="S22:U22"/>
    <mergeCell ref="B38:G38"/>
    <mergeCell ref="H38:V38"/>
    <mergeCell ref="E41:G41"/>
    <mergeCell ref="H41:V41"/>
    <mergeCell ref="E42:G42"/>
    <mergeCell ref="H42:V42"/>
    <mergeCell ref="B32:G32"/>
    <mergeCell ref="H32:V32"/>
    <mergeCell ref="B33:G33"/>
    <mergeCell ref="H33:W33"/>
    <mergeCell ref="B34:G34"/>
    <mergeCell ref="B35:G35"/>
    <mergeCell ref="H35:V35"/>
    <mergeCell ref="B47:G47"/>
    <mergeCell ref="H47:Y47"/>
    <mergeCell ref="B50:G50"/>
    <mergeCell ref="H50:I50"/>
    <mergeCell ref="K50:N50"/>
    <mergeCell ref="B52:H52"/>
    <mergeCell ref="I52:N52"/>
    <mergeCell ref="B43:D46"/>
    <mergeCell ref="E43:G43"/>
    <mergeCell ref="H43:V43"/>
    <mergeCell ref="E44:G44"/>
    <mergeCell ref="H44:V44"/>
    <mergeCell ref="E45:G45"/>
    <mergeCell ref="E46:G46"/>
    <mergeCell ref="B53:B54"/>
    <mergeCell ref="C53:N53"/>
    <mergeCell ref="O53:P54"/>
    <mergeCell ref="Q53:S54"/>
    <mergeCell ref="T53:W54"/>
    <mergeCell ref="X53:Z54"/>
    <mergeCell ref="C54:F54"/>
    <mergeCell ref="G54:J54"/>
    <mergeCell ref="K54:N54"/>
    <mergeCell ref="B60:B64"/>
    <mergeCell ref="C60:C64"/>
    <mergeCell ref="D60:D64"/>
    <mergeCell ref="E60:E64"/>
    <mergeCell ref="F60:F64"/>
    <mergeCell ref="G60:G64"/>
    <mergeCell ref="X55:Z59"/>
    <mergeCell ref="Q56:S56"/>
    <mergeCell ref="Q57:S57"/>
    <mergeCell ref="Q58:S58"/>
    <mergeCell ref="O59:P59"/>
    <mergeCell ref="Q59:S59"/>
    <mergeCell ref="H55:H59"/>
    <mergeCell ref="I55:I59"/>
    <mergeCell ref="J55:J59"/>
    <mergeCell ref="K55:N58"/>
    <mergeCell ref="O55:P58"/>
    <mergeCell ref="Q55:S55"/>
    <mergeCell ref="B55:B59"/>
    <mergeCell ref="C55:C59"/>
    <mergeCell ref="D55:D59"/>
    <mergeCell ref="E55:E59"/>
    <mergeCell ref="F55:F59"/>
    <mergeCell ref="G55:G59"/>
    <mergeCell ref="X60:Z64"/>
    <mergeCell ref="Q61:S61"/>
    <mergeCell ref="Q62:S62"/>
    <mergeCell ref="Q63:S63"/>
    <mergeCell ref="O64:P64"/>
    <mergeCell ref="Q64:S64"/>
    <mergeCell ref="H60:H64"/>
    <mergeCell ref="I60:I64"/>
    <mergeCell ref="J60:J64"/>
    <mergeCell ref="K60:N63"/>
    <mergeCell ref="O60:P63"/>
    <mergeCell ref="Q60:S60"/>
    <mergeCell ref="B70:B74"/>
    <mergeCell ref="C70:C74"/>
    <mergeCell ref="D70:D74"/>
    <mergeCell ref="E70:E74"/>
    <mergeCell ref="F70:F74"/>
    <mergeCell ref="G70:G74"/>
    <mergeCell ref="X65:Z69"/>
    <mergeCell ref="Q66:S66"/>
    <mergeCell ref="Q67:S67"/>
    <mergeCell ref="Q68:S68"/>
    <mergeCell ref="O69:P69"/>
    <mergeCell ref="Q69:S69"/>
    <mergeCell ref="H65:H69"/>
    <mergeCell ref="I65:I69"/>
    <mergeCell ref="J65:J69"/>
    <mergeCell ref="K65:N68"/>
    <mergeCell ref="O65:P68"/>
    <mergeCell ref="Q65:S65"/>
    <mergeCell ref="B65:B69"/>
    <mergeCell ref="C65:C69"/>
    <mergeCell ref="D65:D69"/>
    <mergeCell ref="E65:E69"/>
    <mergeCell ref="F65:F69"/>
    <mergeCell ref="G65:G69"/>
    <mergeCell ref="X70:Z74"/>
    <mergeCell ref="Q71:S71"/>
    <mergeCell ref="Q72:S72"/>
    <mergeCell ref="Q73:S73"/>
    <mergeCell ref="O74:P74"/>
    <mergeCell ref="Q74:S74"/>
    <mergeCell ref="H70:H74"/>
    <mergeCell ref="I70:I74"/>
    <mergeCell ref="J70:J74"/>
    <mergeCell ref="K70:N73"/>
    <mergeCell ref="O70:P73"/>
    <mergeCell ref="Q70:S70"/>
    <mergeCell ref="B80:B84"/>
    <mergeCell ref="C80:C84"/>
    <mergeCell ref="D80:D84"/>
    <mergeCell ref="E80:E84"/>
    <mergeCell ref="F80:F84"/>
    <mergeCell ref="G80:G84"/>
    <mergeCell ref="X75:Z79"/>
    <mergeCell ref="Q76:S76"/>
    <mergeCell ref="Q77:S77"/>
    <mergeCell ref="Q78:S78"/>
    <mergeCell ref="O79:P79"/>
    <mergeCell ref="Q79:S79"/>
    <mergeCell ref="H75:H79"/>
    <mergeCell ref="I75:I79"/>
    <mergeCell ref="J75:J79"/>
    <mergeCell ref="K75:N78"/>
    <mergeCell ref="O75:P78"/>
    <mergeCell ref="Q75:S75"/>
    <mergeCell ref="B75:B79"/>
    <mergeCell ref="C75:C79"/>
    <mergeCell ref="D75:D79"/>
    <mergeCell ref="E75:E79"/>
    <mergeCell ref="F75:F79"/>
    <mergeCell ref="G75:G79"/>
    <mergeCell ref="X80:Z84"/>
    <mergeCell ref="Q81:S81"/>
    <mergeCell ref="Q82:S82"/>
    <mergeCell ref="Q83:S83"/>
    <mergeCell ref="O84:P84"/>
    <mergeCell ref="Q84:S84"/>
    <mergeCell ref="H80:H84"/>
    <mergeCell ref="I80:I84"/>
    <mergeCell ref="J80:J84"/>
    <mergeCell ref="K80:N83"/>
    <mergeCell ref="O80:P83"/>
    <mergeCell ref="Q80:S80"/>
    <mergeCell ref="B93:G93"/>
    <mergeCell ref="H93:I93"/>
    <mergeCell ref="K93:N93"/>
    <mergeCell ref="B95:I96"/>
    <mergeCell ref="K95:N95"/>
    <mergeCell ref="O95:S95"/>
    <mergeCell ref="X85:Z89"/>
    <mergeCell ref="Q86:S86"/>
    <mergeCell ref="Q87:S87"/>
    <mergeCell ref="Q88:S88"/>
    <mergeCell ref="O89:P89"/>
    <mergeCell ref="Q89:S89"/>
    <mergeCell ref="H85:H89"/>
    <mergeCell ref="I85:I89"/>
    <mergeCell ref="J85:J89"/>
    <mergeCell ref="K85:N88"/>
    <mergeCell ref="O85:P88"/>
    <mergeCell ref="Q85:S85"/>
    <mergeCell ref="B85:B89"/>
    <mergeCell ref="C85:C89"/>
    <mergeCell ref="D85:D89"/>
    <mergeCell ref="E85:E89"/>
    <mergeCell ref="F85:F89"/>
    <mergeCell ref="G85:G89"/>
    <mergeCell ref="T95:X95"/>
    <mergeCell ref="K96:N96"/>
    <mergeCell ref="O96:S96"/>
    <mergeCell ref="T96:X96"/>
    <mergeCell ref="B97:C97"/>
    <mergeCell ref="D97:J97"/>
    <mergeCell ref="K97:N97"/>
    <mergeCell ref="O97:Q97"/>
    <mergeCell ref="T97:W97"/>
    <mergeCell ref="X97:Y97"/>
    <mergeCell ref="B99:C99"/>
    <mergeCell ref="D99:J99"/>
    <mergeCell ref="K99:N99"/>
    <mergeCell ref="O99:Q99"/>
    <mergeCell ref="T99:W99"/>
    <mergeCell ref="X99:Y99"/>
    <mergeCell ref="B98:C98"/>
    <mergeCell ref="D98:J98"/>
    <mergeCell ref="K98:N98"/>
    <mergeCell ref="O98:Q98"/>
    <mergeCell ref="T98:W98"/>
    <mergeCell ref="X98:Y98"/>
    <mergeCell ref="B101:C101"/>
    <mergeCell ref="D101:J101"/>
    <mergeCell ref="K101:N101"/>
    <mergeCell ref="O101:Q101"/>
    <mergeCell ref="T101:W101"/>
    <mergeCell ref="X101:Y101"/>
    <mergeCell ref="B100:C100"/>
    <mergeCell ref="D100:J100"/>
    <mergeCell ref="K100:N100"/>
    <mergeCell ref="O100:Q100"/>
    <mergeCell ref="T100:W100"/>
    <mergeCell ref="X100:Y100"/>
    <mergeCell ref="B103:C103"/>
    <mergeCell ref="D103:J103"/>
    <mergeCell ref="K103:N103"/>
    <mergeCell ref="O103:Q103"/>
    <mergeCell ref="T103:W103"/>
    <mergeCell ref="X103:Y103"/>
    <mergeCell ref="B102:C102"/>
    <mergeCell ref="D102:J102"/>
    <mergeCell ref="K102:N102"/>
    <mergeCell ref="O102:Q102"/>
    <mergeCell ref="T102:W102"/>
    <mergeCell ref="X102:Y102"/>
    <mergeCell ref="B105:C105"/>
    <mergeCell ref="D105:J105"/>
    <mergeCell ref="K105:N105"/>
    <mergeCell ref="O105:Q105"/>
    <mergeCell ref="T105:W105"/>
    <mergeCell ref="X105:Y105"/>
    <mergeCell ref="B104:C104"/>
    <mergeCell ref="D104:J104"/>
    <mergeCell ref="K104:N104"/>
    <mergeCell ref="O104:Q104"/>
    <mergeCell ref="T104:W104"/>
    <mergeCell ref="X104:Y104"/>
    <mergeCell ref="B107:C107"/>
    <mergeCell ref="D107:J107"/>
    <mergeCell ref="K107:N107"/>
    <mergeCell ref="O107:Q107"/>
    <mergeCell ref="T107:W107"/>
    <mergeCell ref="X107:Y107"/>
    <mergeCell ref="B106:C106"/>
    <mergeCell ref="D106:J106"/>
    <mergeCell ref="K106:N106"/>
    <mergeCell ref="O106:Q106"/>
    <mergeCell ref="T106:W106"/>
    <mergeCell ref="X106:Y106"/>
    <mergeCell ref="B109:C109"/>
    <mergeCell ref="D109:J109"/>
    <mergeCell ref="K109:N109"/>
    <mergeCell ref="O109:Q109"/>
    <mergeCell ref="T109:W109"/>
    <mergeCell ref="X109:Y109"/>
    <mergeCell ref="B108:C108"/>
    <mergeCell ref="D108:J108"/>
    <mergeCell ref="K108:N108"/>
    <mergeCell ref="O108:Q108"/>
    <mergeCell ref="T108:W108"/>
    <mergeCell ref="X108:Y108"/>
    <mergeCell ref="B111:C111"/>
    <mergeCell ref="D111:J111"/>
    <mergeCell ref="K111:N111"/>
    <mergeCell ref="O111:Q111"/>
    <mergeCell ref="T111:W111"/>
    <mergeCell ref="X111:Y111"/>
    <mergeCell ref="B110:C110"/>
    <mergeCell ref="D110:J110"/>
    <mergeCell ref="K110:N110"/>
    <mergeCell ref="O110:Q110"/>
    <mergeCell ref="T110:W110"/>
    <mergeCell ref="X110:Y110"/>
    <mergeCell ref="B113:C113"/>
    <mergeCell ref="D113:J113"/>
    <mergeCell ref="K113:N113"/>
    <mergeCell ref="O113:Q113"/>
    <mergeCell ref="T113:W113"/>
    <mergeCell ref="X113:Y113"/>
    <mergeCell ref="B112:C112"/>
    <mergeCell ref="D112:J112"/>
    <mergeCell ref="K112:N112"/>
    <mergeCell ref="O112:Q112"/>
    <mergeCell ref="T112:W112"/>
    <mergeCell ref="X112:Y112"/>
    <mergeCell ref="B115:C115"/>
    <mergeCell ref="D115:J115"/>
    <mergeCell ref="K115:N115"/>
    <mergeCell ref="O115:Q115"/>
    <mergeCell ref="T115:W115"/>
    <mergeCell ref="X115:Y115"/>
    <mergeCell ref="B114:C114"/>
    <mergeCell ref="D114:J114"/>
    <mergeCell ref="K114:N114"/>
    <mergeCell ref="O114:Q114"/>
    <mergeCell ref="T114:W114"/>
    <mergeCell ref="X114:Y114"/>
    <mergeCell ref="B117:C117"/>
    <mergeCell ref="D117:J117"/>
    <mergeCell ref="K117:N117"/>
    <mergeCell ref="O117:Q117"/>
    <mergeCell ref="T117:W117"/>
    <mergeCell ref="X117:Y117"/>
    <mergeCell ref="B116:C116"/>
    <mergeCell ref="D116:J116"/>
    <mergeCell ref="K116:N116"/>
    <mergeCell ref="O116:Q116"/>
    <mergeCell ref="T116:W116"/>
    <mergeCell ref="X116:Y116"/>
  </mergeCells>
  <phoneticPr fontId="2"/>
  <conditionalFormatting sqref="X20">
    <cfRule type="cellIs" dxfId="10" priority="8" operator="lessThan">
      <formula>#REF!</formula>
    </cfRule>
    <cfRule type="cellIs" dxfId="9" priority="9" operator="lessThan">
      <formula>#REF!</formula>
    </cfRule>
  </conditionalFormatting>
  <conditionalFormatting sqref="X26:X27">
    <cfRule type="cellIs" dxfId="8" priority="10" operator="equal">
      <formula>#REF!</formula>
    </cfRule>
    <cfRule type="cellIs" dxfId="7" priority="11" operator="equal">
      <formula>#REF!</formula>
    </cfRule>
  </conditionalFormatting>
  <conditionalFormatting sqref="X35">
    <cfRule type="cellIs" dxfId="6" priority="7" stopIfTrue="1" operator="lessThan">
      <formula>0.5</formula>
    </cfRule>
  </conditionalFormatting>
  <conditionalFormatting sqref="P10:Q10">
    <cfRule type="cellIs" dxfId="5" priority="5" operator="equal">
      <formula>$AB$10</formula>
    </cfRule>
  </conditionalFormatting>
  <conditionalFormatting sqref="X42">
    <cfRule type="cellIs" dxfId="4" priority="4" stopIfTrue="1" operator="lessThan">
      <formula>0.5</formula>
    </cfRule>
  </conditionalFormatting>
  <conditionalFormatting sqref="X44">
    <cfRule type="cellIs" dxfId="3" priority="3" stopIfTrue="1" operator="lessThan">
      <formula>0.5</formula>
    </cfRule>
  </conditionalFormatting>
  <conditionalFormatting sqref="O59:P59">
    <cfRule type="containsText" dxfId="2" priority="2" operator="containsText" text="上限時間超え">
      <formula>NOT(ISERROR(SEARCH("上限時間超え",O59)))</formula>
    </cfRule>
  </conditionalFormatting>
  <conditionalFormatting sqref="O64:P64 O69:P69 O74:P74 O79:P79 O84:P84 O89:P89">
    <cfRule type="containsText" dxfId="1" priority="1" operator="containsText" text="上限時間超え">
      <formula>NOT(ISERROR(SEARCH("上限時間超え",O64)))</formula>
    </cfRule>
  </conditionalFormatting>
  <dataValidations count="20">
    <dataValidation allowBlank="1" showErrorMessage="1" prompt="対象者が受講する研修を以下より選択してください。_x000a_有資格者⇒実務者研修_x000a_無資格者⇒介護職員初任者研修、生活援助従事者研修" sqref="AC30"/>
    <dataValidation allowBlank="1" showInputMessage="1" showErrorMessage="1" prompt="対象者が受講する研修を以下より選択してください。_x000a_有資格者⇒実務者研修_x000a_無資格者⇒介護職員初任者研修、生活援助従事者研修" sqref="AD30:AH30"/>
    <dataValidation type="list" allowBlank="1" showInputMessage="1" showErrorMessage="1" prompt="対象者が受講する研修を以下より選択してください。_x000a_有資格者⇒実務者研修_x000a_無資格者⇒介護職員初任者研修、生活援助従事者研修" sqref="J29">
      <formula1>"生活援助従事者研修（無資格者）,介護職員初任者研修（無資格者）,実務者研修（有資格者）"</formula1>
    </dataValidation>
    <dataValidation allowBlank="1" showInputMessage="1" showErrorMessage="1" errorTitle="雇用期間の設定に誤りがあります" error="雇用期間は2022/5/1～2023/1/31の間です" sqref="S13"/>
    <dataValidation type="list" showInputMessage="1" showErrorMessage="1" sqref="P10:Q10">
      <formula1>$AB$10:$AB$12</formula1>
    </dataValidation>
    <dataValidation allowBlank="1" showInputMessage="1" showErrorMessage="1" prompt="数式の入ったセル（黄緑）には入力できません。" sqref="X20:X25"/>
    <dataValidation type="list" allowBlank="1" showInputMessage="1" showErrorMessage="1" sqref="S16 Y16">
      <formula1>"○,×"</formula1>
    </dataValidation>
    <dataValidation type="list" allowBlank="1" showInputMessage="1" showErrorMessage="1" sqref="G7 O22:Q22 J20:M20 J22:M22 J24:M24 O20:Q20 S20:U20 S22:U22">
      <formula1>"5,6,7,8,9,10,11,12,1"</formula1>
    </dataValidation>
    <dataValidation allowBlank="1" showInputMessage="1" showErrorMessage="1" prompt="※免税事業者は税込額、課税事業者は税抜額となります。" sqref="X32"/>
    <dataValidation allowBlank="1" showInputMessage="1" showErrorMessage="1" promptTitle="【注意】" prompt="賃金が全体の５０%以上となるよう設定してください。_x000a_（下の「※賃金の割合」参照）" sqref="WVZ98311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J65614 JK65614 TG65614 ADC65614 AMY65614 AWU65614 BGQ65614 BQM65614 CAI65614 CKE65614 CUA65614 DDW65614 DNS65614 DXO65614 EHK65614 ERG65614 FBC65614 FKY65614 FUU65614 GEQ65614 GOM65614 GYI65614 HIE65614 HSA65614 IBW65614 ILS65614 IVO65614 JFK65614 JPG65614 JZC65614 KIY65614 KSU65614 LCQ65614 LMM65614 LWI65614 MGE65614 MQA65614 MZW65614 NJS65614 NTO65614 ODK65614 ONG65614 OXC65614 PGY65614 PQU65614 QAQ65614 QKM65614 QUI65614 REE65614 ROA65614 RXW65614 SHS65614 SRO65614 TBK65614 TLG65614 TVC65614 UEY65614 UOU65614 UYQ65614 VIM65614 VSI65614 WCE65614 WMA65614 WVW65614 J131150 JK131150 TG131150 ADC131150 AMY131150 AWU131150 BGQ131150 BQM131150 CAI131150 CKE131150 CUA131150 DDW131150 DNS131150 DXO131150 EHK131150 ERG131150 FBC131150 FKY131150 FUU131150 GEQ131150 GOM131150 GYI131150 HIE131150 HSA131150 IBW131150 ILS131150 IVO131150 JFK131150 JPG131150 JZC131150 KIY131150 KSU131150 LCQ131150 LMM131150 LWI131150 MGE131150 MQA131150 MZW131150 NJS131150 NTO131150 ODK131150 ONG131150 OXC131150 PGY131150 PQU131150 QAQ131150 QKM131150 QUI131150 REE131150 ROA131150 RXW131150 SHS131150 SRO131150 TBK131150 TLG131150 TVC131150 UEY131150 UOU131150 UYQ131150 VIM131150 VSI131150 WCE131150 WMA131150 WVW131150 J196686 JK196686 TG196686 ADC196686 AMY196686 AWU196686 BGQ196686 BQM196686 CAI196686 CKE196686 CUA196686 DDW196686 DNS196686 DXO196686 EHK196686 ERG196686 FBC196686 FKY196686 FUU196686 GEQ196686 GOM196686 GYI196686 HIE196686 HSA196686 IBW196686 ILS196686 IVO196686 JFK196686 JPG196686 JZC196686 KIY196686 KSU196686 LCQ196686 LMM196686 LWI196686 MGE196686 MQA196686 MZW196686 NJS196686 NTO196686 ODK196686 ONG196686 OXC196686 PGY196686 PQU196686 QAQ196686 QKM196686 QUI196686 REE196686 ROA196686 RXW196686 SHS196686 SRO196686 TBK196686 TLG196686 TVC196686 UEY196686 UOU196686 UYQ196686 VIM196686 VSI196686 WCE196686 WMA196686 WVW196686 J262222 JK262222 TG262222 ADC262222 AMY262222 AWU262222 BGQ262222 BQM262222 CAI262222 CKE262222 CUA262222 DDW262222 DNS262222 DXO262222 EHK262222 ERG262222 FBC262222 FKY262222 FUU262222 GEQ262222 GOM262222 GYI262222 HIE262222 HSA262222 IBW262222 ILS262222 IVO262222 JFK262222 JPG262222 JZC262222 KIY262222 KSU262222 LCQ262222 LMM262222 LWI262222 MGE262222 MQA262222 MZW262222 NJS262222 NTO262222 ODK262222 ONG262222 OXC262222 PGY262222 PQU262222 QAQ262222 QKM262222 QUI262222 REE262222 ROA262222 RXW262222 SHS262222 SRO262222 TBK262222 TLG262222 TVC262222 UEY262222 UOU262222 UYQ262222 VIM262222 VSI262222 WCE262222 WMA262222 WVW262222 J327758 JK327758 TG327758 ADC327758 AMY327758 AWU327758 BGQ327758 BQM327758 CAI327758 CKE327758 CUA327758 DDW327758 DNS327758 DXO327758 EHK327758 ERG327758 FBC327758 FKY327758 FUU327758 GEQ327758 GOM327758 GYI327758 HIE327758 HSA327758 IBW327758 ILS327758 IVO327758 JFK327758 JPG327758 JZC327758 KIY327758 KSU327758 LCQ327758 LMM327758 LWI327758 MGE327758 MQA327758 MZW327758 NJS327758 NTO327758 ODK327758 ONG327758 OXC327758 PGY327758 PQU327758 QAQ327758 QKM327758 QUI327758 REE327758 ROA327758 RXW327758 SHS327758 SRO327758 TBK327758 TLG327758 TVC327758 UEY327758 UOU327758 UYQ327758 VIM327758 VSI327758 WCE327758 WMA327758 WVW327758 J393294 JK393294 TG393294 ADC393294 AMY393294 AWU393294 BGQ393294 BQM393294 CAI393294 CKE393294 CUA393294 DDW393294 DNS393294 DXO393294 EHK393294 ERG393294 FBC393294 FKY393294 FUU393294 GEQ393294 GOM393294 GYI393294 HIE393294 HSA393294 IBW393294 ILS393294 IVO393294 JFK393294 JPG393294 JZC393294 KIY393294 KSU393294 LCQ393294 LMM393294 LWI393294 MGE393294 MQA393294 MZW393294 NJS393294 NTO393294 ODK393294 ONG393294 OXC393294 PGY393294 PQU393294 QAQ393294 QKM393294 QUI393294 REE393294 ROA393294 RXW393294 SHS393294 SRO393294 TBK393294 TLG393294 TVC393294 UEY393294 UOU393294 UYQ393294 VIM393294 VSI393294 WCE393294 WMA393294 WVW393294 J458830 JK458830 TG458830 ADC458830 AMY458830 AWU458830 BGQ458830 BQM458830 CAI458830 CKE458830 CUA458830 DDW458830 DNS458830 DXO458830 EHK458830 ERG458830 FBC458830 FKY458830 FUU458830 GEQ458830 GOM458830 GYI458830 HIE458830 HSA458830 IBW458830 ILS458830 IVO458830 JFK458830 JPG458830 JZC458830 KIY458830 KSU458830 LCQ458830 LMM458830 LWI458830 MGE458830 MQA458830 MZW458830 NJS458830 NTO458830 ODK458830 ONG458830 OXC458830 PGY458830 PQU458830 QAQ458830 QKM458830 QUI458830 REE458830 ROA458830 RXW458830 SHS458830 SRO458830 TBK458830 TLG458830 TVC458830 UEY458830 UOU458830 UYQ458830 VIM458830 VSI458830 WCE458830 WMA458830 WVW458830 J524366 JK524366 TG524366 ADC524366 AMY524366 AWU524366 BGQ524366 BQM524366 CAI524366 CKE524366 CUA524366 DDW524366 DNS524366 DXO524366 EHK524366 ERG524366 FBC524366 FKY524366 FUU524366 GEQ524366 GOM524366 GYI524366 HIE524366 HSA524366 IBW524366 ILS524366 IVO524366 JFK524366 JPG524366 JZC524366 KIY524366 KSU524366 LCQ524366 LMM524366 LWI524366 MGE524366 MQA524366 MZW524366 NJS524366 NTO524366 ODK524366 ONG524366 OXC524366 PGY524366 PQU524366 QAQ524366 QKM524366 QUI524366 REE524366 ROA524366 RXW524366 SHS524366 SRO524366 TBK524366 TLG524366 TVC524366 UEY524366 UOU524366 UYQ524366 VIM524366 VSI524366 WCE524366 WMA524366 WVW524366 J589902 JK589902 TG589902 ADC589902 AMY589902 AWU589902 BGQ589902 BQM589902 CAI589902 CKE589902 CUA589902 DDW589902 DNS589902 DXO589902 EHK589902 ERG589902 FBC589902 FKY589902 FUU589902 GEQ589902 GOM589902 GYI589902 HIE589902 HSA589902 IBW589902 ILS589902 IVO589902 JFK589902 JPG589902 JZC589902 KIY589902 KSU589902 LCQ589902 LMM589902 LWI589902 MGE589902 MQA589902 MZW589902 NJS589902 NTO589902 ODK589902 ONG589902 OXC589902 PGY589902 PQU589902 QAQ589902 QKM589902 QUI589902 REE589902 ROA589902 RXW589902 SHS589902 SRO589902 TBK589902 TLG589902 TVC589902 UEY589902 UOU589902 UYQ589902 VIM589902 VSI589902 WCE589902 WMA589902 WVW589902 J655438 JK655438 TG655438 ADC655438 AMY655438 AWU655438 BGQ655438 BQM655438 CAI655438 CKE655438 CUA655438 DDW655438 DNS655438 DXO655438 EHK655438 ERG655438 FBC655438 FKY655438 FUU655438 GEQ655438 GOM655438 GYI655438 HIE655438 HSA655438 IBW655438 ILS655438 IVO655438 JFK655438 JPG655438 JZC655438 KIY655438 KSU655438 LCQ655438 LMM655438 LWI655438 MGE655438 MQA655438 MZW655438 NJS655438 NTO655438 ODK655438 ONG655438 OXC655438 PGY655438 PQU655438 QAQ655438 QKM655438 QUI655438 REE655438 ROA655438 RXW655438 SHS655438 SRO655438 TBK655438 TLG655438 TVC655438 UEY655438 UOU655438 UYQ655438 VIM655438 VSI655438 WCE655438 WMA655438 WVW655438 J720974 JK720974 TG720974 ADC720974 AMY720974 AWU720974 BGQ720974 BQM720974 CAI720974 CKE720974 CUA720974 DDW720974 DNS720974 DXO720974 EHK720974 ERG720974 FBC720974 FKY720974 FUU720974 GEQ720974 GOM720974 GYI720974 HIE720974 HSA720974 IBW720974 ILS720974 IVO720974 JFK720974 JPG720974 JZC720974 KIY720974 KSU720974 LCQ720974 LMM720974 LWI720974 MGE720974 MQA720974 MZW720974 NJS720974 NTO720974 ODK720974 ONG720974 OXC720974 PGY720974 PQU720974 QAQ720974 QKM720974 QUI720974 REE720974 ROA720974 RXW720974 SHS720974 SRO720974 TBK720974 TLG720974 TVC720974 UEY720974 UOU720974 UYQ720974 VIM720974 VSI720974 WCE720974 WMA720974 WVW720974 J786510 JK786510 TG786510 ADC786510 AMY786510 AWU786510 BGQ786510 BQM786510 CAI786510 CKE786510 CUA786510 DDW786510 DNS786510 DXO786510 EHK786510 ERG786510 FBC786510 FKY786510 FUU786510 GEQ786510 GOM786510 GYI786510 HIE786510 HSA786510 IBW786510 ILS786510 IVO786510 JFK786510 JPG786510 JZC786510 KIY786510 KSU786510 LCQ786510 LMM786510 LWI786510 MGE786510 MQA786510 MZW786510 NJS786510 NTO786510 ODK786510 ONG786510 OXC786510 PGY786510 PQU786510 QAQ786510 QKM786510 QUI786510 REE786510 ROA786510 RXW786510 SHS786510 SRO786510 TBK786510 TLG786510 TVC786510 UEY786510 UOU786510 UYQ786510 VIM786510 VSI786510 WCE786510 WMA786510 WVW786510 J852046 JK852046 TG852046 ADC852046 AMY852046 AWU852046 BGQ852046 BQM852046 CAI852046 CKE852046 CUA852046 DDW852046 DNS852046 DXO852046 EHK852046 ERG852046 FBC852046 FKY852046 FUU852046 GEQ852046 GOM852046 GYI852046 HIE852046 HSA852046 IBW852046 ILS852046 IVO852046 JFK852046 JPG852046 JZC852046 KIY852046 KSU852046 LCQ852046 LMM852046 LWI852046 MGE852046 MQA852046 MZW852046 NJS852046 NTO852046 ODK852046 ONG852046 OXC852046 PGY852046 PQU852046 QAQ852046 QKM852046 QUI852046 REE852046 ROA852046 RXW852046 SHS852046 SRO852046 TBK852046 TLG852046 TVC852046 UEY852046 UOU852046 UYQ852046 VIM852046 VSI852046 WCE852046 WMA852046 WVW852046 J917582 JK917582 TG917582 ADC917582 AMY917582 AWU917582 BGQ917582 BQM917582 CAI917582 CKE917582 CUA917582 DDW917582 DNS917582 DXO917582 EHK917582 ERG917582 FBC917582 FKY917582 FUU917582 GEQ917582 GOM917582 GYI917582 HIE917582 HSA917582 IBW917582 ILS917582 IVO917582 JFK917582 JPG917582 JZC917582 KIY917582 KSU917582 LCQ917582 LMM917582 LWI917582 MGE917582 MQA917582 MZW917582 NJS917582 NTO917582 ODK917582 ONG917582 OXC917582 PGY917582 PQU917582 QAQ917582 QKM917582 QUI917582 REE917582 ROA917582 RXW917582 SHS917582 SRO917582 TBK917582 TLG917582 TVC917582 UEY917582 UOU917582 UYQ917582 VIM917582 VSI917582 WCE917582 WMA917582 WVW917582 J983118 JK983118 TG983118 ADC983118 AMY983118 AWU983118 BGQ983118 BQM983118 CAI983118 CKE983118 CUA983118 DDW983118 DNS983118 DXO983118 EHK983118 ERG983118 FBC983118 FKY983118 FUU983118 GEQ983118 GOM983118 GYI983118 HIE983118 HSA983118 IBW983118 ILS983118 IVO983118 JFK983118 JPG983118 JZC983118 KIY983118 KSU983118 LCQ983118 LMM983118 LWI983118 MGE983118 MQA983118 MZW983118 NJS983118 NTO983118 ODK983118 ONG983118 OXC983118 PGY983118 PQU983118 QAQ983118 QKM983118 QUI983118 REE983118 ROA983118 RXW983118 SHS983118 SRO983118 TBK983118 TLG983118 TVC983118 UEY983118 UOU983118 UYQ983118 VIM983118 VSI983118 WCE983118 WMA983118 WVW983118 WMD983118 JN28 TJ28 ADF28 ANB28 AWX28 BGT28 BQP28 CAL28 CKH28 CUD28 DDZ28 DNV28 DXR28 EHN28 ERJ28 FBF28 FLB28 FUX28 GET28 GOP28 GYL28 HIH28 HSD28 IBZ28 ILV28 IVR28 JFN28 JPJ28 JZF28 KJB28 KSX28 LCT28 LMP28 LWL28 MGH28 MQD28 MZZ28 NJV28 NTR28 ODN28 ONJ28 OXF28 PHB28 PQX28 QAT28 QKP28 QUL28 REH28 ROD28 RXZ28 SHV28 SRR28 TBN28 TLJ28 TVF28 UFB28 UOX28 UYT28 VIP28 VSL28 WCH28 WMD28 WVZ28 O65614:P65614 JN65614 TJ65614 ADF65614 ANB65614 AWX65614 BGT65614 BQP65614 CAL65614 CKH65614 CUD65614 DDZ65614 DNV65614 DXR65614 EHN65614 ERJ65614 FBF65614 FLB65614 FUX65614 GET65614 GOP65614 GYL65614 HIH65614 HSD65614 IBZ65614 ILV65614 IVR65614 JFN65614 JPJ65614 JZF65614 KJB65614 KSX65614 LCT65614 LMP65614 LWL65614 MGH65614 MQD65614 MZZ65614 NJV65614 NTR65614 ODN65614 ONJ65614 OXF65614 PHB65614 PQX65614 QAT65614 QKP65614 QUL65614 REH65614 ROD65614 RXZ65614 SHV65614 SRR65614 TBN65614 TLJ65614 TVF65614 UFB65614 UOX65614 UYT65614 VIP65614 VSL65614 WCH65614 WMD65614 WVZ65614 O131150:P131150 JN131150 TJ131150 ADF131150 ANB131150 AWX131150 BGT131150 BQP131150 CAL131150 CKH131150 CUD131150 DDZ131150 DNV131150 DXR131150 EHN131150 ERJ131150 FBF131150 FLB131150 FUX131150 GET131150 GOP131150 GYL131150 HIH131150 HSD131150 IBZ131150 ILV131150 IVR131150 JFN131150 JPJ131150 JZF131150 KJB131150 KSX131150 LCT131150 LMP131150 LWL131150 MGH131150 MQD131150 MZZ131150 NJV131150 NTR131150 ODN131150 ONJ131150 OXF131150 PHB131150 PQX131150 QAT131150 QKP131150 QUL131150 REH131150 ROD131150 RXZ131150 SHV131150 SRR131150 TBN131150 TLJ131150 TVF131150 UFB131150 UOX131150 UYT131150 VIP131150 VSL131150 WCH131150 WMD131150 WVZ131150 O196686:P196686 JN196686 TJ196686 ADF196686 ANB196686 AWX196686 BGT196686 BQP196686 CAL196686 CKH196686 CUD196686 DDZ196686 DNV196686 DXR196686 EHN196686 ERJ196686 FBF196686 FLB196686 FUX196686 GET196686 GOP196686 GYL196686 HIH196686 HSD196686 IBZ196686 ILV196686 IVR196686 JFN196686 JPJ196686 JZF196686 KJB196686 KSX196686 LCT196686 LMP196686 LWL196686 MGH196686 MQD196686 MZZ196686 NJV196686 NTR196686 ODN196686 ONJ196686 OXF196686 PHB196686 PQX196686 QAT196686 QKP196686 QUL196686 REH196686 ROD196686 RXZ196686 SHV196686 SRR196686 TBN196686 TLJ196686 TVF196686 UFB196686 UOX196686 UYT196686 VIP196686 VSL196686 WCH196686 WMD196686 WVZ196686 O262222:P262222 JN262222 TJ262222 ADF262222 ANB262222 AWX262222 BGT262222 BQP262222 CAL262222 CKH262222 CUD262222 DDZ262222 DNV262222 DXR262222 EHN262222 ERJ262222 FBF262222 FLB262222 FUX262222 GET262222 GOP262222 GYL262222 HIH262222 HSD262222 IBZ262222 ILV262222 IVR262222 JFN262222 JPJ262222 JZF262222 KJB262222 KSX262222 LCT262222 LMP262222 LWL262222 MGH262222 MQD262222 MZZ262222 NJV262222 NTR262222 ODN262222 ONJ262222 OXF262222 PHB262222 PQX262222 QAT262222 QKP262222 QUL262222 REH262222 ROD262222 RXZ262222 SHV262222 SRR262222 TBN262222 TLJ262222 TVF262222 UFB262222 UOX262222 UYT262222 VIP262222 VSL262222 WCH262222 WMD262222 WVZ262222 O327758:P327758 JN327758 TJ327758 ADF327758 ANB327758 AWX327758 BGT327758 BQP327758 CAL327758 CKH327758 CUD327758 DDZ327758 DNV327758 DXR327758 EHN327758 ERJ327758 FBF327758 FLB327758 FUX327758 GET327758 GOP327758 GYL327758 HIH327758 HSD327758 IBZ327758 ILV327758 IVR327758 JFN327758 JPJ327758 JZF327758 KJB327758 KSX327758 LCT327758 LMP327758 LWL327758 MGH327758 MQD327758 MZZ327758 NJV327758 NTR327758 ODN327758 ONJ327758 OXF327758 PHB327758 PQX327758 QAT327758 QKP327758 QUL327758 REH327758 ROD327758 RXZ327758 SHV327758 SRR327758 TBN327758 TLJ327758 TVF327758 UFB327758 UOX327758 UYT327758 VIP327758 VSL327758 WCH327758 WMD327758 WVZ327758 O393294:P393294 JN393294 TJ393294 ADF393294 ANB393294 AWX393294 BGT393294 BQP393294 CAL393294 CKH393294 CUD393294 DDZ393294 DNV393294 DXR393294 EHN393294 ERJ393294 FBF393294 FLB393294 FUX393294 GET393294 GOP393294 GYL393294 HIH393294 HSD393294 IBZ393294 ILV393294 IVR393294 JFN393294 JPJ393294 JZF393294 KJB393294 KSX393294 LCT393294 LMP393294 LWL393294 MGH393294 MQD393294 MZZ393294 NJV393294 NTR393294 ODN393294 ONJ393294 OXF393294 PHB393294 PQX393294 QAT393294 QKP393294 QUL393294 REH393294 ROD393294 RXZ393294 SHV393294 SRR393294 TBN393294 TLJ393294 TVF393294 UFB393294 UOX393294 UYT393294 VIP393294 VSL393294 WCH393294 WMD393294 WVZ393294 O458830:P458830 JN458830 TJ458830 ADF458830 ANB458830 AWX458830 BGT458830 BQP458830 CAL458830 CKH458830 CUD458830 DDZ458830 DNV458830 DXR458830 EHN458830 ERJ458830 FBF458830 FLB458830 FUX458830 GET458830 GOP458830 GYL458830 HIH458830 HSD458830 IBZ458830 ILV458830 IVR458830 JFN458830 JPJ458830 JZF458830 KJB458830 KSX458830 LCT458830 LMP458830 LWL458830 MGH458830 MQD458830 MZZ458830 NJV458830 NTR458830 ODN458830 ONJ458830 OXF458830 PHB458830 PQX458830 QAT458830 QKP458830 QUL458830 REH458830 ROD458830 RXZ458830 SHV458830 SRR458830 TBN458830 TLJ458830 TVF458830 UFB458830 UOX458830 UYT458830 VIP458830 VSL458830 WCH458830 WMD458830 WVZ458830 O524366:P524366 JN524366 TJ524366 ADF524366 ANB524366 AWX524366 BGT524366 BQP524366 CAL524366 CKH524366 CUD524366 DDZ524366 DNV524366 DXR524366 EHN524366 ERJ524366 FBF524366 FLB524366 FUX524366 GET524366 GOP524366 GYL524366 HIH524366 HSD524366 IBZ524366 ILV524366 IVR524366 JFN524366 JPJ524366 JZF524366 KJB524366 KSX524366 LCT524366 LMP524366 LWL524366 MGH524366 MQD524366 MZZ524366 NJV524366 NTR524366 ODN524366 ONJ524366 OXF524366 PHB524366 PQX524366 QAT524366 QKP524366 QUL524366 REH524366 ROD524366 RXZ524366 SHV524366 SRR524366 TBN524366 TLJ524366 TVF524366 UFB524366 UOX524366 UYT524366 VIP524366 VSL524366 WCH524366 WMD524366 WVZ524366 O589902:P589902 JN589902 TJ589902 ADF589902 ANB589902 AWX589902 BGT589902 BQP589902 CAL589902 CKH589902 CUD589902 DDZ589902 DNV589902 DXR589902 EHN589902 ERJ589902 FBF589902 FLB589902 FUX589902 GET589902 GOP589902 GYL589902 HIH589902 HSD589902 IBZ589902 ILV589902 IVR589902 JFN589902 JPJ589902 JZF589902 KJB589902 KSX589902 LCT589902 LMP589902 LWL589902 MGH589902 MQD589902 MZZ589902 NJV589902 NTR589902 ODN589902 ONJ589902 OXF589902 PHB589902 PQX589902 QAT589902 QKP589902 QUL589902 REH589902 ROD589902 RXZ589902 SHV589902 SRR589902 TBN589902 TLJ589902 TVF589902 UFB589902 UOX589902 UYT589902 VIP589902 VSL589902 WCH589902 WMD589902 WVZ589902 O655438:P655438 JN655438 TJ655438 ADF655438 ANB655438 AWX655438 BGT655438 BQP655438 CAL655438 CKH655438 CUD655438 DDZ655438 DNV655438 DXR655438 EHN655438 ERJ655438 FBF655438 FLB655438 FUX655438 GET655438 GOP655438 GYL655438 HIH655438 HSD655438 IBZ655438 ILV655438 IVR655438 JFN655438 JPJ655438 JZF655438 KJB655438 KSX655438 LCT655438 LMP655438 LWL655438 MGH655438 MQD655438 MZZ655438 NJV655438 NTR655438 ODN655438 ONJ655438 OXF655438 PHB655438 PQX655438 QAT655438 QKP655438 QUL655438 REH655438 ROD655438 RXZ655438 SHV655438 SRR655438 TBN655438 TLJ655438 TVF655438 UFB655438 UOX655438 UYT655438 VIP655438 VSL655438 WCH655438 WMD655438 WVZ655438 O720974:P720974 JN720974 TJ720974 ADF720974 ANB720974 AWX720974 BGT720974 BQP720974 CAL720974 CKH720974 CUD720974 DDZ720974 DNV720974 DXR720974 EHN720974 ERJ720974 FBF720974 FLB720974 FUX720974 GET720974 GOP720974 GYL720974 HIH720974 HSD720974 IBZ720974 ILV720974 IVR720974 JFN720974 JPJ720974 JZF720974 KJB720974 KSX720974 LCT720974 LMP720974 LWL720974 MGH720974 MQD720974 MZZ720974 NJV720974 NTR720974 ODN720974 ONJ720974 OXF720974 PHB720974 PQX720974 QAT720974 QKP720974 QUL720974 REH720974 ROD720974 RXZ720974 SHV720974 SRR720974 TBN720974 TLJ720974 TVF720974 UFB720974 UOX720974 UYT720974 VIP720974 VSL720974 WCH720974 WMD720974 WVZ720974 O786510:P786510 JN786510 TJ786510 ADF786510 ANB786510 AWX786510 BGT786510 BQP786510 CAL786510 CKH786510 CUD786510 DDZ786510 DNV786510 DXR786510 EHN786510 ERJ786510 FBF786510 FLB786510 FUX786510 GET786510 GOP786510 GYL786510 HIH786510 HSD786510 IBZ786510 ILV786510 IVR786510 JFN786510 JPJ786510 JZF786510 KJB786510 KSX786510 LCT786510 LMP786510 LWL786510 MGH786510 MQD786510 MZZ786510 NJV786510 NTR786510 ODN786510 ONJ786510 OXF786510 PHB786510 PQX786510 QAT786510 QKP786510 QUL786510 REH786510 ROD786510 RXZ786510 SHV786510 SRR786510 TBN786510 TLJ786510 TVF786510 UFB786510 UOX786510 UYT786510 VIP786510 VSL786510 WCH786510 WMD786510 WVZ786510 O852046:P852046 JN852046 TJ852046 ADF852046 ANB852046 AWX852046 BGT852046 BQP852046 CAL852046 CKH852046 CUD852046 DDZ852046 DNV852046 DXR852046 EHN852046 ERJ852046 FBF852046 FLB852046 FUX852046 GET852046 GOP852046 GYL852046 HIH852046 HSD852046 IBZ852046 ILV852046 IVR852046 JFN852046 JPJ852046 JZF852046 KJB852046 KSX852046 LCT852046 LMP852046 LWL852046 MGH852046 MQD852046 MZZ852046 NJV852046 NTR852046 ODN852046 ONJ852046 OXF852046 PHB852046 PQX852046 QAT852046 QKP852046 QUL852046 REH852046 ROD852046 RXZ852046 SHV852046 SRR852046 TBN852046 TLJ852046 TVF852046 UFB852046 UOX852046 UYT852046 VIP852046 VSL852046 WCH852046 WMD852046 WVZ852046 O917582:P917582 JN917582 TJ917582 ADF917582 ANB917582 AWX917582 BGT917582 BQP917582 CAL917582 CKH917582 CUD917582 DDZ917582 DNV917582 DXR917582 EHN917582 ERJ917582 FBF917582 FLB917582 FUX917582 GET917582 GOP917582 GYL917582 HIH917582 HSD917582 IBZ917582 ILV917582 IVR917582 JFN917582 JPJ917582 JZF917582 KJB917582 KSX917582 LCT917582 LMP917582 LWL917582 MGH917582 MQD917582 MZZ917582 NJV917582 NTR917582 ODN917582 ONJ917582 OXF917582 PHB917582 PQX917582 QAT917582 QKP917582 QUL917582 REH917582 ROD917582 RXZ917582 SHV917582 SRR917582 TBN917582 TLJ917582 TVF917582 UFB917582 UOX917582 UYT917582 VIP917582 VSL917582 WCH917582 WMD917582 WVZ917582 O983118:P983118 JN983118 TJ983118 ADF983118 ANB983118 AWX983118 BGT983118 BQP983118 CAL983118 CKH983118 CUD983118 DDZ983118 DNV983118 DXR983118 EHN983118 ERJ983118 FBF983118 FLB983118 FUX983118 GET983118 GOP983118 GYL983118 HIH983118 HSD983118 IBZ983118 ILV983118 IVR983118 JFN983118 JPJ983118 JZF983118 KJB983118 KSX983118 LCT983118 LMP983118 LWL983118 MGH983118 MQD983118 MZZ983118 NJV983118 NTR983118 ODN983118 ONJ983118 OXF983118 PHB983118 PQX983118 QAT983118 QKP983118 QUL983118 REH983118 ROD983118 RXZ983118 SHV983118 SRR983118 TBN983118 TLJ983118 TVF983118 UFB983118 UOX983118 UYT983118 VIP983118 VSL983118 WCH983118"/>
    <dataValidation operator="lessThanOrEqual" allowBlank="1" showInputMessage="1" showErrorMessage="1" errorTitle="【注意】" error="賃金が全体の５０%以上となるよう設定してください。_x000a_（下の「※賃金の割合」参照）" promptTitle="【注意】" prompt="賃金が全体の５０%以上となるよう設定してください。_x000a_（下の「※賃金の割合」参照）" sqref="WWC983118 JQ28 TM28 ADI28 ANE28 AXA28 BGW28 BQS28 CAO28 CKK28 CUG28 DEC28 DNY28 DXU28 EHQ28 ERM28 FBI28 FLE28 FVA28 GEW28 GOS28 GYO28 HIK28 HSG28 ICC28 ILY28 IVU28 JFQ28 JPM28 JZI28 KJE28 KTA28 LCW28 LMS28 LWO28 MGK28 MQG28 NAC28 NJY28 NTU28 ODQ28 ONM28 OXI28 PHE28 PRA28 QAW28 QKS28 QUO28 REK28 ROG28 RYC28 SHY28 SRU28 TBQ28 TLM28 TVI28 UFE28 UPA28 UYW28 VIS28 VSO28 WCK28 WMG28 WWC28 U65614 JQ65614 TM65614 ADI65614 ANE65614 AXA65614 BGW65614 BQS65614 CAO65614 CKK65614 CUG65614 DEC65614 DNY65614 DXU65614 EHQ65614 ERM65614 FBI65614 FLE65614 FVA65614 GEW65614 GOS65614 GYO65614 HIK65614 HSG65614 ICC65614 ILY65614 IVU65614 JFQ65614 JPM65614 JZI65614 KJE65614 KTA65614 LCW65614 LMS65614 LWO65614 MGK65614 MQG65614 NAC65614 NJY65614 NTU65614 ODQ65614 ONM65614 OXI65614 PHE65614 PRA65614 QAW65614 QKS65614 QUO65614 REK65614 ROG65614 RYC65614 SHY65614 SRU65614 TBQ65614 TLM65614 TVI65614 UFE65614 UPA65614 UYW65614 VIS65614 VSO65614 WCK65614 WMG65614 WWC65614 U131150 JQ131150 TM131150 ADI131150 ANE131150 AXA131150 BGW131150 BQS131150 CAO131150 CKK131150 CUG131150 DEC131150 DNY131150 DXU131150 EHQ131150 ERM131150 FBI131150 FLE131150 FVA131150 GEW131150 GOS131150 GYO131150 HIK131150 HSG131150 ICC131150 ILY131150 IVU131150 JFQ131150 JPM131150 JZI131150 KJE131150 KTA131150 LCW131150 LMS131150 LWO131150 MGK131150 MQG131150 NAC131150 NJY131150 NTU131150 ODQ131150 ONM131150 OXI131150 PHE131150 PRA131150 QAW131150 QKS131150 QUO131150 REK131150 ROG131150 RYC131150 SHY131150 SRU131150 TBQ131150 TLM131150 TVI131150 UFE131150 UPA131150 UYW131150 VIS131150 VSO131150 WCK131150 WMG131150 WWC131150 U196686 JQ196686 TM196686 ADI196686 ANE196686 AXA196686 BGW196686 BQS196686 CAO196686 CKK196686 CUG196686 DEC196686 DNY196686 DXU196686 EHQ196686 ERM196686 FBI196686 FLE196686 FVA196686 GEW196686 GOS196686 GYO196686 HIK196686 HSG196686 ICC196686 ILY196686 IVU196686 JFQ196686 JPM196686 JZI196686 KJE196686 KTA196686 LCW196686 LMS196686 LWO196686 MGK196686 MQG196686 NAC196686 NJY196686 NTU196686 ODQ196686 ONM196686 OXI196686 PHE196686 PRA196686 QAW196686 QKS196686 QUO196686 REK196686 ROG196686 RYC196686 SHY196686 SRU196686 TBQ196686 TLM196686 TVI196686 UFE196686 UPA196686 UYW196686 VIS196686 VSO196686 WCK196686 WMG196686 WWC196686 U262222 JQ262222 TM262222 ADI262222 ANE262222 AXA262222 BGW262222 BQS262222 CAO262222 CKK262222 CUG262222 DEC262222 DNY262222 DXU262222 EHQ262222 ERM262222 FBI262222 FLE262222 FVA262222 GEW262222 GOS262222 GYO262222 HIK262222 HSG262222 ICC262222 ILY262222 IVU262222 JFQ262222 JPM262222 JZI262222 KJE262222 KTA262222 LCW262222 LMS262222 LWO262222 MGK262222 MQG262222 NAC262222 NJY262222 NTU262222 ODQ262222 ONM262222 OXI262222 PHE262222 PRA262222 QAW262222 QKS262222 QUO262222 REK262222 ROG262222 RYC262222 SHY262222 SRU262222 TBQ262222 TLM262222 TVI262222 UFE262222 UPA262222 UYW262222 VIS262222 VSO262222 WCK262222 WMG262222 WWC262222 U327758 JQ327758 TM327758 ADI327758 ANE327758 AXA327758 BGW327758 BQS327758 CAO327758 CKK327758 CUG327758 DEC327758 DNY327758 DXU327758 EHQ327758 ERM327758 FBI327758 FLE327758 FVA327758 GEW327758 GOS327758 GYO327758 HIK327758 HSG327758 ICC327758 ILY327758 IVU327758 JFQ327758 JPM327758 JZI327758 KJE327758 KTA327758 LCW327758 LMS327758 LWO327758 MGK327758 MQG327758 NAC327758 NJY327758 NTU327758 ODQ327758 ONM327758 OXI327758 PHE327758 PRA327758 QAW327758 QKS327758 QUO327758 REK327758 ROG327758 RYC327758 SHY327758 SRU327758 TBQ327758 TLM327758 TVI327758 UFE327758 UPA327758 UYW327758 VIS327758 VSO327758 WCK327758 WMG327758 WWC327758 U393294 JQ393294 TM393294 ADI393294 ANE393294 AXA393294 BGW393294 BQS393294 CAO393294 CKK393294 CUG393294 DEC393294 DNY393294 DXU393294 EHQ393294 ERM393294 FBI393294 FLE393294 FVA393294 GEW393294 GOS393294 GYO393294 HIK393294 HSG393294 ICC393294 ILY393294 IVU393294 JFQ393294 JPM393294 JZI393294 KJE393294 KTA393294 LCW393294 LMS393294 LWO393294 MGK393294 MQG393294 NAC393294 NJY393294 NTU393294 ODQ393294 ONM393294 OXI393294 PHE393294 PRA393294 QAW393294 QKS393294 QUO393294 REK393294 ROG393294 RYC393294 SHY393294 SRU393294 TBQ393294 TLM393294 TVI393294 UFE393294 UPA393294 UYW393294 VIS393294 VSO393294 WCK393294 WMG393294 WWC393294 U458830 JQ458830 TM458830 ADI458830 ANE458830 AXA458830 BGW458830 BQS458830 CAO458830 CKK458830 CUG458830 DEC458830 DNY458830 DXU458830 EHQ458830 ERM458830 FBI458830 FLE458830 FVA458830 GEW458830 GOS458830 GYO458830 HIK458830 HSG458830 ICC458830 ILY458830 IVU458830 JFQ458830 JPM458830 JZI458830 KJE458830 KTA458830 LCW458830 LMS458830 LWO458830 MGK458830 MQG458830 NAC458830 NJY458830 NTU458830 ODQ458830 ONM458830 OXI458830 PHE458830 PRA458830 QAW458830 QKS458830 QUO458830 REK458830 ROG458830 RYC458830 SHY458830 SRU458830 TBQ458830 TLM458830 TVI458830 UFE458830 UPA458830 UYW458830 VIS458830 VSO458830 WCK458830 WMG458830 WWC458830 U524366 JQ524366 TM524366 ADI524366 ANE524366 AXA524366 BGW524366 BQS524366 CAO524366 CKK524366 CUG524366 DEC524366 DNY524366 DXU524366 EHQ524366 ERM524366 FBI524366 FLE524366 FVA524366 GEW524366 GOS524366 GYO524366 HIK524366 HSG524366 ICC524366 ILY524366 IVU524366 JFQ524366 JPM524366 JZI524366 KJE524366 KTA524366 LCW524366 LMS524366 LWO524366 MGK524366 MQG524366 NAC524366 NJY524366 NTU524366 ODQ524366 ONM524366 OXI524366 PHE524366 PRA524366 QAW524366 QKS524366 QUO524366 REK524366 ROG524366 RYC524366 SHY524366 SRU524366 TBQ524366 TLM524366 TVI524366 UFE524366 UPA524366 UYW524366 VIS524366 VSO524366 WCK524366 WMG524366 WWC524366 U589902 JQ589902 TM589902 ADI589902 ANE589902 AXA589902 BGW589902 BQS589902 CAO589902 CKK589902 CUG589902 DEC589902 DNY589902 DXU589902 EHQ589902 ERM589902 FBI589902 FLE589902 FVA589902 GEW589902 GOS589902 GYO589902 HIK589902 HSG589902 ICC589902 ILY589902 IVU589902 JFQ589902 JPM589902 JZI589902 KJE589902 KTA589902 LCW589902 LMS589902 LWO589902 MGK589902 MQG589902 NAC589902 NJY589902 NTU589902 ODQ589902 ONM589902 OXI589902 PHE589902 PRA589902 QAW589902 QKS589902 QUO589902 REK589902 ROG589902 RYC589902 SHY589902 SRU589902 TBQ589902 TLM589902 TVI589902 UFE589902 UPA589902 UYW589902 VIS589902 VSO589902 WCK589902 WMG589902 WWC589902 U655438 JQ655438 TM655438 ADI655438 ANE655438 AXA655438 BGW655438 BQS655438 CAO655438 CKK655438 CUG655438 DEC655438 DNY655438 DXU655438 EHQ655438 ERM655438 FBI655438 FLE655438 FVA655438 GEW655438 GOS655438 GYO655438 HIK655438 HSG655438 ICC655438 ILY655438 IVU655438 JFQ655438 JPM655438 JZI655438 KJE655438 KTA655438 LCW655438 LMS655438 LWO655438 MGK655438 MQG655438 NAC655438 NJY655438 NTU655438 ODQ655438 ONM655438 OXI655438 PHE655438 PRA655438 QAW655438 QKS655438 QUO655438 REK655438 ROG655438 RYC655438 SHY655438 SRU655438 TBQ655438 TLM655438 TVI655438 UFE655438 UPA655438 UYW655438 VIS655438 VSO655438 WCK655438 WMG655438 WWC655438 U720974 JQ720974 TM720974 ADI720974 ANE720974 AXA720974 BGW720974 BQS720974 CAO720974 CKK720974 CUG720974 DEC720974 DNY720974 DXU720974 EHQ720974 ERM720974 FBI720974 FLE720974 FVA720974 GEW720974 GOS720974 GYO720974 HIK720974 HSG720974 ICC720974 ILY720974 IVU720974 JFQ720974 JPM720974 JZI720974 KJE720974 KTA720974 LCW720974 LMS720974 LWO720974 MGK720974 MQG720974 NAC720974 NJY720974 NTU720974 ODQ720974 ONM720974 OXI720974 PHE720974 PRA720974 QAW720974 QKS720974 QUO720974 REK720974 ROG720974 RYC720974 SHY720974 SRU720974 TBQ720974 TLM720974 TVI720974 UFE720974 UPA720974 UYW720974 VIS720974 VSO720974 WCK720974 WMG720974 WWC720974 U786510 JQ786510 TM786510 ADI786510 ANE786510 AXA786510 BGW786510 BQS786510 CAO786510 CKK786510 CUG786510 DEC786510 DNY786510 DXU786510 EHQ786510 ERM786510 FBI786510 FLE786510 FVA786510 GEW786510 GOS786510 GYO786510 HIK786510 HSG786510 ICC786510 ILY786510 IVU786510 JFQ786510 JPM786510 JZI786510 KJE786510 KTA786510 LCW786510 LMS786510 LWO786510 MGK786510 MQG786510 NAC786510 NJY786510 NTU786510 ODQ786510 ONM786510 OXI786510 PHE786510 PRA786510 QAW786510 QKS786510 QUO786510 REK786510 ROG786510 RYC786510 SHY786510 SRU786510 TBQ786510 TLM786510 TVI786510 UFE786510 UPA786510 UYW786510 VIS786510 VSO786510 WCK786510 WMG786510 WWC786510 U852046 JQ852046 TM852046 ADI852046 ANE852046 AXA852046 BGW852046 BQS852046 CAO852046 CKK852046 CUG852046 DEC852046 DNY852046 DXU852046 EHQ852046 ERM852046 FBI852046 FLE852046 FVA852046 GEW852046 GOS852046 GYO852046 HIK852046 HSG852046 ICC852046 ILY852046 IVU852046 JFQ852046 JPM852046 JZI852046 KJE852046 KTA852046 LCW852046 LMS852046 LWO852046 MGK852046 MQG852046 NAC852046 NJY852046 NTU852046 ODQ852046 ONM852046 OXI852046 PHE852046 PRA852046 QAW852046 QKS852046 QUO852046 REK852046 ROG852046 RYC852046 SHY852046 SRU852046 TBQ852046 TLM852046 TVI852046 UFE852046 UPA852046 UYW852046 VIS852046 VSO852046 WCK852046 WMG852046 WWC852046 U917582 JQ917582 TM917582 ADI917582 ANE917582 AXA917582 BGW917582 BQS917582 CAO917582 CKK917582 CUG917582 DEC917582 DNY917582 DXU917582 EHQ917582 ERM917582 FBI917582 FLE917582 FVA917582 GEW917582 GOS917582 GYO917582 HIK917582 HSG917582 ICC917582 ILY917582 IVU917582 JFQ917582 JPM917582 JZI917582 KJE917582 KTA917582 LCW917582 LMS917582 LWO917582 MGK917582 MQG917582 NAC917582 NJY917582 NTU917582 ODQ917582 ONM917582 OXI917582 PHE917582 PRA917582 QAW917582 QKS917582 QUO917582 REK917582 ROG917582 RYC917582 SHY917582 SRU917582 TBQ917582 TLM917582 TVI917582 UFE917582 UPA917582 UYW917582 VIS917582 VSO917582 WCK917582 WMG917582 WWC917582 U983118 JQ983118 TM983118 ADI983118 ANE983118 AXA983118 BGW983118 BQS983118 CAO983118 CKK983118 CUG983118 DEC983118 DNY983118 DXU983118 EHQ983118 ERM983118 FBI983118 FLE983118 FVA983118 GEW983118 GOS983118 GYO983118 HIK983118 HSG983118 ICC983118 ILY983118 IVU983118 JFQ983118 JPM983118 JZI983118 KJE983118 KTA983118 LCW983118 LMS983118 LWO983118 MGK983118 MQG983118 NAC983118 NJY983118 NTU983118 ODQ983118 ONM983118 OXI983118 PHE983118 PRA983118 QAW983118 QKS983118 QUO983118 REK983118 ROG983118 RYC983118 SHY983118 SRU983118 TBQ983118 TLM983118 TVI983118 UFE983118 UPA983118 UYW983118 VIS983118 VSO983118 WCK983118 WMG983118"/>
    <dataValidation type="list" allowBlank="1" showInputMessage="1" showErrorMessage="1" sqref="WVW983119:WVZ983119 JK29:JN29 TG29:TJ29 ADC29:ADF29 AMY29:ANB29 AWU29:AWX29 BGQ29:BGT29 BQM29:BQP29 CAI29:CAL29 CKE29:CKH29 CUA29:CUD29 DDW29:DDZ29 DNS29:DNV29 DXO29:DXR29 EHK29:EHN29 ERG29:ERJ29 FBC29:FBF29 FKY29:FLB29 FUU29:FUX29 GEQ29:GET29 GOM29:GOP29 GYI29:GYL29 HIE29:HIH29 HSA29:HSD29 IBW29:IBZ29 ILS29:ILV29 IVO29:IVR29 JFK29:JFN29 JPG29:JPJ29 JZC29:JZF29 KIY29:KJB29 KSU29:KSX29 LCQ29:LCT29 LMM29:LMP29 LWI29:LWL29 MGE29:MGH29 MQA29:MQD29 MZW29:MZZ29 NJS29:NJV29 NTO29:NTR29 ODK29:ODN29 ONG29:ONJ29 OXC29:OXF29 PGY29:PHB29 PQU29:PQX29 QAQ29:QAT29 QKM29:QKP29 QUI29:QUL29 REE29:REH29 ROA29:ROD29 RXW29:RXZ29 SHS29:SHV29 SRO29:SRR29 TBK29:TBN29 TLG29:TLJ29 TVC29:TVF29 UEY29:UFB29 UOU29:UOX29 UYQ29:UYT29 VIM29:VIP29 VSI29:VSL29 WCE29:WCH29 WMA29:WMD29 WVW29:WVZ29 J65615:P65615 JK65615:JN65615 TG65615:TJ65615 ADC65615:ADF65615 AMY65615:ANB65615 AWU65615:AWX65615 BGQ65615:BGT65615 BQM65615:BQP65615 CAI65615:CAL65615 CKE65615:CKH65615 CUA65615:CUD65615 DDW65615:DDZ65615 DNS65615:DNV65615 DXO65615:DXR65615 EHK65615:EHN65615 ERG65615:ERJ65615 FBC65615:FBF65615 FKY65615:FLB65615 FUU65615:FUX65615 GEQ65615:GET65615 GOM65615:GOP65615 GYI65615:GYL65615 HIE65615:HIH65615 HSA65615:HSD65615 IBW65615:IBZ65615 ILS65615:ILV65615 IVO65615:IVR65615 JFK65615:JFN65615 JPG65615:JPJ65615 JZC65615:JZF65615 KIY65615:KJB65615 KSU65615:KSX65615 LCQ65615:LCT65615 LMM65615:LMP65615 LWI65615:LWL65615 MGE65615:MGH65615 MQA65615:MQD65615 MZW65615:MZZ65615 NJS65615:NJV65615 NTO65615:NTR65615 ODK65615:ODN65615 ONG65615:ONJ65615 OXC65615:OXF65615 PGY65615:PHB65615 PQU65615:PQX65615 QAQ65615:QAT65615 QKM65615:QKP65615 QUI65615:QUL65615 REE65615:REH65615 ROA65615:ROD65615 RXW65615:RXZ65615 SHS65615:SHV65615 SRO65615:SRR65615 TBK65615:TBN65615 TLG65615:TLJ65615 TVC65615:TVF65615 UEY65615:UFB65615 UOU65615:UOX65615 UYQ65615:UYT65615 VIM65615:VIP65615 VSI65615:VSL65615 WCE65615:WCH65615 WMA65615:WMD65615 WVW65615:WVZ65615 J131151:P131151 JK131151:JN131151 TG131151:TJ131151 ADC131151:ADF131151 AMY131151:ANB131151 AWU131151:AWX131151 BGQ131151:BGT131151 BQM131151:BQP131151 CAI131151:CAL131151 CKE131151:CKH131151 CUA131151:CUD131151 DDW131151:DDZ131151 DNS131151:DNV131151 DXO131151:DXR131151 EHK131151:EHN131151 ERG131151:ERJ131151 FBC131151:FBF131151 FKY131151:FLB131151 FUU131151:FUX131151 GEQ131151:GET131151 GOM131151:GOP131151 GYI131151:GYL131151 HIE131151:HIH131151 HSA131151:HSD131151 IBW131151:IBZ131151 ILS131151:ILV131151 IVO131151:IVR131151 JFK131151:JFN131151 JPG131151:JPJ131151 JZC131151:JZF131151 KIY131151:KJB131151 KSU131151:KSX131151 LCQ131151:LCT131151 LMM131151:LMP131151 LWI131151:LWL131151 MGE131151:MGH131151 MQA131151:MQD131151 MZW131151:MZZ131151 NJS131151:NJV131151 NTO131151:NTR131151 ODK131151:ODN131151 ONG131151:ONJ131151 OXC131151:OXF131151 PGY131151:PHB131151 PQU131151:PQX131151 QAQ131151:QAT131151 QKM131151:QKP131151 QUI131151:QUL131151 REE131151:REH131151 ROA131151:ROD131151 RXW131151:RXZ131151 SHS131151:SHV131151 SRO131151:SRR131151 TBK131151:TBN131151 TLG131151:TLJ131151 TVC131151:TVF131151 UEY131151:UFB131151 UOU131151:UOX131151 UYQ131151:UYT131151 VIM131151:VIP131151 VSI131151:VSL131151 WCE131151:WCH131151 WMA131151:WMD131151 WVW131151:WVZ131151 J196687:P196687 JK196687:JN196687 TG196687:TJ196687 ADC196687:ADF196687 AMY196687:ANB196687 AWU196687:AWX196687 BGQ196687:BGT196687 BQM196687:BQP196687 CAI196687:CAL196687 CKE196687:CKH196687 CUA196687:CUD196687 DDW196687:DDZ196687 DNS196687:DNV196687 DXO196687:DXR196687 EHK196687:EHN196687 ERG196687:ERJ196687 FBC196687:FBF196687 FKY196687:FLB196687 FUU196687:FUX196687 GEQ196687:GET196687 GOM196687:GOP196687 GYI196687:GYL196687 HIE196687:HIH196687 HSA196687:HSD196687 IBW196687:IBZ196687 ILS196687:ILV196687 IVO196687:IVR196687 JFK196687:JFN196687 JPG196687:JPJ196687 JZC196687:JZF196687 KIY196687:KJB196687 KSU196687:KSX196687 LCQ196687:LCT196687 LMM196687:LMP196687 LWI196687:LWL196687 MGE196687:MGH196687 MQA196687:MQD196687 MZW196687:MZZ196687 NJS196687:NJV196687 NTO196687:NTR196687 ODK196687:ODN196687 ONG196687:ONJ196687 OXC196687:OXF196687 PGY196687:PHB196687 PQU196687:PQX196687 QAQ196687:QAT196687 QKM196687:QKP196687 QUI196687:QUL196687 REE196687:REH196687 ROA196687:ROD196687 RXW196687:RXZ196687 SHS196687:SHV196687 SRO196687:SRR196687 TBK196687:TBN196687 TLG196687:TLJ196687 TVC196687:TVF196687 UEY196687:UFB196687 UOU196687:UOX196687 UYQ196687:UYT196687 VIM196687:VIP196687 VSI196687:VSL196687 WCE196687:WCH196687 WMA196687:WMD196687 WVW196687:WVZ196687 J262223:P262223 JK262223:JN262223 TG262223:TJ262223 ADC262223:ADF262223 AMY262223:ANB262223 AWU262223:AWX262223 BGQ262223:BGT262223 BQM262223:BQP262223 CAI262223:CAL262223 CKE262223:CKH262223 CUA262223:CUD262223 DDW262223:DDZ262223 DNS262223:DNV262223 DXO262223:DXR262223 EHK262223:EHN262223 ERG262223:ERJ262223 FBC262223:FBF262223 FKY262223:FLB262223 FUU262223:FUX262223 GEQ262223:GET262223 GOM262223:GOP262223 GYI262223:GYL262223 HIE262223:HIH262223 HSA262223:HSD262223 IBW262223:IBZ262223 ILS262223:ILV262223 IVO262223:IVR262223 JFK262223:JFN262223 JPG262223:JPJ262223 JZC262223:JZF262223 KIY262223:KJB262223 KSU262223:KSX262223 LCQ262223:LCT262223 LMM262223:LMP262223 LWI262223:LWL262223 MGE262223:MGH262223 MQA262223:MQD262223 MZW262223:MZZ262223 NJS262223:NJV262223 NTO262223:NTR262223 ODK262223:ODN262223 ONG262223:ONJ262223 OXC262223:OXF262223 PGY262223:PHB262223 PQU262223:PQX262223 QAQ262223:QAT262223 QKM262223:QKP262223 QUI262223:QUL262223 REE262223:REH262223 ROA262223:ROD262223 RXW262223:RXZ262223 SHS262223:SHV262223 SRO262223:SRR262223 TBK262223:TBN262223 TLG262223:TLJ262223 TVC262223:TVF262223 UEY262223:UFB262223 UOU262223:UOX262223 UYQ262223:UYT262223 VIM262223:VIP262223 VSI262223:VSL262223 WCE262223:WCH262223 WMA262223:WMD262223 WVW262223:WVZ262223 J327759:P327759 JK327759:JN327759 TG327759:TJ327759 ADC327759:ADF327759 AMY327759:ANB327759 AWU327759:AWX327759 BGQ327759:BGT327759 BQM327759:BQP327759 CAI327759:CAL327759 CKE327759:CKH327759 CUA327759:CUD327759 DDW327759:DDZ327759 DNS327759:DNV327759 DXO327759:DXR327759 EHK327759:EHN327759 ERG327759:ERJ327759 FBC327759:FBF327759 FKY327759:FLB327759 FUU327759:FUX327759 GEQ327759:GET327759 GOM327759:GOP327759 GYI327759:GYL327759 HIE327759:HIH327759 HSA327759:HSD327759 IBW327759:IBZ327759 ILS327759:ILV327759 IVO327759:IVR327759 JFK327759:JFN327759 JPG327759:JPJ327759 JZC327759:JZF327759 KIY327759:KJB327759 KSU327759:KSX327759 LCQ327759:LCT327759 LMM327759:LMP327759 LWI327759:LWL327759 MGE327759:MGH327759 MQA327759:MQD327759 MZW327759:MZZ327759 NJS327759:NJV327759 NTO327759:NTR327759 ODK327759:ODN327759 ONG327759:ONJ327759 OXC327759:OXF327759 PGY327759:PHB327759 PQU327759:PQX327759 QAQ327759:QAT327759 QKM327759:QKP327759 QUI327759:QUL327759 REE327759:REH327759 ROA327759:ROD327759 RXW327759:RXZ327759 SHS327759:SHV327759 SRO327759:SRR327759 TBK327759:TBN327759 TLG327759:TLJ327759 TVC327759:TVF327759 UEY327759:UFB327759 UOU327759:UOX327759 UYQ327759:UYT327759 VIM327759:VIP327759 VSI327759:VSL327759 WCE327759:WCH327759 WMA327759:WMD327759 WVW327759:WVZ327759 J393295:P393295 JK393295:JN393295 TG393295:TJ393295 ADC393295:ADF393295 AMY393295:ANB393295 AWU393295:AWX393295 BGQ393295:BGT393295 BQM393295:BQP393295 CAI393295:CAL393295 CKE393295:CKH393295 CUA393295:CUD393295 DDW393295:DDZ393295 DNS393295:DNV393295 DXO393295:DXR393295 EHK393295:EHN393295 ERG393295:ERJ393295 FBC393295:FBF393295 FKY393295:FLB393295 FUU393295:FUX393295 GEQ393295:GET393295 GOM393295:GOP393295 GYI393295:GYL393295 HIE393295:HIH393295 HSA393295:HSD393295 IBW393295:IBZ393295 ILS393295:ILV393295 IVO393295:IVR393295 JFK393295:JFN393295 JPG393295:JPJ393295 JZC393295:JZF393295 KIY393295:KJB393295 KSU393295:KSX393295 LCQ393295:LCT393295 LMM393295:LMP393295 LWI393295:LWL393295 MGE393295:MGH393295 MQA393295:MQD393295 MZW393295:MZZ393295 NJS393295:NJV393295 NTO393295:NTR393295 ODK393295:ODN393295 ONG393295:ONJ393295 OXC393295:OXF393295 PGY393295:PHB393295 PQU393295:PQX393295 QAQ393295:QAT393295 QKM393295:QKP393295 QUI393295:QUL393295 REE393295:REH393295 ROA393295:ROD393295 RXW393295:RXZ393295 SHS393295:SHV393295 SRO393295:SRR393295 TBK393295:TBN393295 TLG393295:TLJ393295 TVC393295:TVF393295 UEY393295:UFB393295 UOU393295:UOX393295 UYQ393295:UYT393295 VIM393295:VIP393295 VSI393295:VSL393295 WCE393295:WCH393295 WMA393295:WMD393295 WVW393295:WVZ393295 J458831:P458831 JK458831:JN458831 TG458831:TJ458831 ADC458831:ADF458831 AMY458831:ANB458831 AWU458831:AWX458831 BGQ458831:BGT458831 BQM458831:BQP458831 CAI458831:CAL458831 CKE458831:CKH458831 CUA458831:CUD458831 DDW458831:DDZ458831 DNS458831:DNV458831 DXO458831:DXR458831 EHK458831:EHN458831 ERG458831:ERJ458831 FBC458831:FBF458831 FKY458831:FLB458831 FUU458831:FUX458831 GEQ458831:GET458831 GOM458831:GOP458831 GYI458831:GYL458831 HIE458831:HIH458831 HSA458831:HSD458831 IBW458831:IBZ458831 ILS458831:ILV458831 IVO458831:IVR458831 JFK458831:JFN458831 JPG458831:JPJ458831 JZC458831:JZF458831 KIY458831:KJB458831 KSU458831:KSX458831 LCQ458831:LCT458831 LMM458831:LMP458831 LWI458831:LWL458831 MGE458831:MGH458831 MQA458831:MQD458831 MZW458831:MZZ458831 NJS458831:NJV458831 NTO458831:NTR458831 ODK458831:ODN458831 ONG458831:ONJ458831 OXC458831:OXF458831 PGY458831:PHB458831 PQU458831:PQX458831 QAQ458831:QAT458831 QKM458831:QKP458831 QUI458831:QUL458831 REE458831:REH458831 ROA458831:ROD458831 RXW458831:RXZ458831 SHS458831:SHV458831 SRO458831:SRR458831 TBK458831:TBN458831 TLG458831:TLJ458831 TVC458831:TVF458831 UEY458831:UFB458831 UOU458831:UOX458831 UYQ458831:UYT458831 VIM458831:VIP458831 VSI458831:VSL458831 WCE458831:WCH458831 WMA458831:WMD458831 WVW458831:WVZ458831 J524367:P524367 JK524367:JN524367 TG524367:TJ524367 ADC524367:ADF524367 AMY524367:ANB524367 AWU524367:AWX524367 BGQ524367:BGT524367 BQM524367:BQP524367 CAI524367:CAL524367 CKE524367:CKH524367 CUA524367:CUD524367 DDW524367:DDZ524367 DNS524367:DNV524367 DXO524367:DXR524367 EHK524367:EHN524367 ERG524367:ERJ524367 FBC524367:FBF524367 FKY524367:FLB524367 FUU524367:FUX524367 GEQ524367:GET524367 GOM524367:GOP524367 GYI524367:GYL524367 HIE524367:HIH524367 HSA524367:HSD524367 IBW524367:IBZ524367 ILS524367:ILV524367 IVO524367:IVR524367 JFK524367:JFN524367 JPG524367:JPJ524367 JZC524367:JZF524367 KIY524367:KJB524367 KSU524367:KSX524367 LCQ524367:LCT524367 LMM524367:LMP524367 LWI524367:LWL524367 MGE524367:MGH524367 MQA524367:MQD524367 MZW524367:MZZ524367 NJS524367:NJV524367 NTO524367:NTR524367 ODK524367:ODN524367 ONG524367:ONJ524367 OXC524367:OXF524367 PGY524367:PHB524367 PQU524367:PQX524367 QAQ524367:QAT524367 QKM524367:QKP524367 QUI524367:QUL524367 REE524367:REH524367 ROA524367:ROD524367 RXW524367:RXZ524367 SHS524367:SHV524367 SRO524367:SRR524367 TBK524367:TBN524367 TLG524367:TLJ524367 TVC524367:TVF524367 UEY524367:UFB524367 UOU524367:UOX524367 UYQ524367:UYT524367 VIM524367:VIP524367 VSI524367:VSL524367 WCE524367:WCH524367 WMA524367:WMD524367 WVW524367:WVZ524367 J589903:P589903 JK589903:JN589903 TG589903:TJ589903 ADC589903:ADF589903 AMY589903:ANB589903 AWU589903:AWX589903 BGQ589903:BGT589903 BQM589903:BQP589903 CAI589903:CAL589903 CKE589903:CKH589903 CUA589903:CUD589903 DDW589903:DDZ589903 DNS589903:DNV589903 DXO589903:DXR589903 EHK589903:EHN589903 ERG589903:ERJ589903 FBC589903:FBF589903 FKY589903:FLB589903 FUU589903:FUX589903 GEQ589903:GET589903 GOM589903:GOP589903 GYI589903:GYL589903 HIE589903:HIH589903 HSA589903:HSD589903 IBW589903:IBZ589903 ILS589903:ILV589903 IVO589903:IVR589903 JFK589903:JFN589903 JPG589903:JPJ589903 JZC589903:JZF589903 KIY589903:KJB589903 KSU589903:KSX589903 LCQ589903:LCT589903 LMM589903:LMP589903 LWI589903:LWL589903 MGE589903:MGH589903 MQA589903:MQD589903 MZW589903:MZZ589903 NJS589903:NJV589903 NTO589903:NTR589903 ODK589903:ODN589903 ONG589903:ONJ589903 OXC589903:OXF589903 PGY589903:PHB589903 PQU589903:PQX589903 QAQ589903:QAT589903 QKM589903:QKP589903 QUI589903:QUL589903 REE589903:REH589903 ROA589903:ROD589903 RXW589903:RXZ589903 SHS589903:SHV589903 SRO589903:SRR589903 TBK589903:TBN589903 TLG589903:TLJ589903 TVC589903:TVF589903 UEY589903:UFB589903 UOU589903:UOX589903 UYQ589903:UYT589903 VIM589903:VIP589903 VSI589903:VSL589903 WCE589903:WCH589903 WMA589903:WMD589903 WVW589903:WVZ589903 J655439:P655439 JK655439:JN655439 TG655439:TJ655439 ADC655439:ADF655439 AMY655439:ANB655439 AWU655439:AWX655439 BGQ655439:BGT655439 BQM655439:BQP655439 CAI655439:CAL655439 CKE655439:CKH655439 CUA655439:CUD655439 DDW655439:DDZ655439 DNS655439:DNV655439 DXO655439:DXR655439 EHK655439:EHN655439 ERG655439:ERJ655439 FBC655439:FBF655439 FKY655439:FLB655439 FUU655439:FUX655439 GEQ655439:GET655439 GOM655439:GOP655439 GYI655439:GYL655439 HIE655439:HIH655439 HSA655439:HSD655439 IBW655439:IBZ655439 ILS655439:ILV655439 IVO655439:IVR655439 JFK655439:JFN655439 JPG655439:JPJ655439 JZC655439:JZF655439 KIY655439:KJB655439 KSU655439:KSX655439 LCQ655439:LCT655439 LMM655439:LMP655439 LWI655439:LWL655439 MGE655439:MGH655439 MQA655439:MQD655439 MZW655439:MZZ655439 NJS655439:NJV655439 NTO655439:NTR655439 ODK655439:ODN655439 ONG655439:ONJ655439 OXC655439:OXF655439 PGY655439:PHB655439 PQU655439:PQX655439 QAQ655439:QAT655439 QKM655439:QKP655439 QUI655439:QUL655439 REE655439:REH655439 ROA655439:ROD655439 RXW655439:RXZ655439 SHS655439:SHV655439 SRO655439:SRR655439 TBK655439:TBN655439 TLG655439:TLJ655439 TVC655439:TVF655439 UEY655439:UFB655439 UOU655439:UOX655439 UYQ655439:UYT655439 VIM655439:VIP655439 VSI655439:VSL655439 WCE655439:WCH655439 WMA655439:WMD655439 WVW655439:WVZ655439 J720975:P720975 JK720975:JN720975 TG720975:TJ720975 ADC720975:ADF720975 AMY720975:ANB720975 AWU720975:AWX720975 BGQ720975:BGT720975 BQM720975:BQP720975 CAI720975:CAL720975 CKE720975:CKH720975 CUA720975:CUD720975 DDW720975:DDZ720975 DNS720975:DNV720975 DXO720975:DXR720975 EHK720975:EHN720975 ERG720975:ERJ720975 FBC720975:FBF720975 FKY720975:FLB720975 FUU720975:FUX720975 GEQ720975:GET720975 GOM720975:GOP720975 GYI720975:GYL720975 HIE720975:HIH720975 HSA720975:HSD720975 IBW720975:IBZ720975 ILS720975:ILV720975 IVO720975:IVR720975 JFK720975:JFN720975 JPG720975:JPJ720975 JZC720975:JZF720975 KIY720975:KJB720975 KSU720975:KSX720975 LCQ720975:LCT720975 LMM720975:LMP720975 LWI720975:LWL720975 MGE720975:MGH720975 MQA720975:MQD720975 MZW720975:MZZ720975 NJS720975:NJV720975 NTO720975:NTR720975 ODK720975:ODN720975 ONG720975:ONJ720975 OXC720975:OXF720975 PGY720975:PHB720975 PQU720975:PQX720975 QAQ720975:QAT720975 QKM720975:QKP720975 QUI720975:QUL720975 REE720975:REH720975 ROA720975:ROD720975 RXW720975:RXZ720975 SHS720975:SHV720975 SRO720975:SRR720975 TBK720975:TBN720975 TLG720975:TLJ720975 TVC720975:TVF720975 UEY720975:UFB720975 UOU720975:UOX720975 UYQ720975:UYT720975 VIM720975:VIP720975 VSI720975:VSL720975 WCE720975:WCH720975 WMA720975:WMD720975 WVW720975:WVZ720975 J786511:P786511 JK786511:JN786511 TG786511:TJ786511 ADC786511:ADF786511 AMY786511:ANB786511 AWU786511:AWX786511 BGQ786511:BGT786511 BQM786511:BQP786511 CAI786511:CAL786511 CKE786511:CKH786511 CUA786511:CUD786511 DDW786511:DDZ786511 DNS786511:DNV786511 DXO786511:DXR786511 EHK786511:EHN786511 ERG786511:ERJ786511 FBC786511:FBF786511 FKY786511:FLB786511 FUU786511:FUX786511 GEQ786511:GET786511 GOM786511:GOP786511 GYI786511:GYL786511 HIE786511:HIH786511 HSA786511:HSD786511 IBW786511:IBZ786511 ILS786511:ILV786511 IVO786511:IVR786511 JFK786511:JFN786511 JPG786511:JPJ786511 JZC786511:JZF786511 KIY786511:KJB786511 KSU786511:KSX786511 LCQ786511:LCT786511 LMM786511:LMP786511 LWI786511:LWL786511 MGE786511:MGH786511 MQA786511:MQD786511 MZW786511:MZZ786511 NJS786511:NJV786511 NTO786511:NTR786511 ODK786511:ODN786511 ONG786511:ONJ786511 OXC786511:OXF786511 PGY786511:PHB786511 PQU786511:PQX786511 QAQ786511:QAT786511 QKM786511:QKP786511 QUI786511:QUL786511 REE786511:REH786511 ROA786511:ROD786511 RXW786511:RXZ786511 SHS786511:SHV786511 SRO786511:SRR786511 TBK786511:TBN786511 TLG786511:TLJ786511 TVC786511:TVF786511 UEY786511:UFB786511 UOU786511:UOX786511 UYQ786511:UYT786511 VIM786511:VIP786511 VSI786511:VSL786511 WCE786511:WCH786511 WMA786511:WMD786511 WVW786511:WVZ786511 J852047:P852047 JK852047:JN852047 TG852047:TJ852047 ADC852047:ADF852047 AMY852047:ANB852047 AWU852047:AWX852047 BGQ852047:BGT852047 BQM852047:BQP852047 CAI852047:CAL852047 CKE852047:CKH852047 CUA852047:CUD852047 DDW852047:DDZ852047 DNS852047:DNV852047 DXO852047:DXR852047 EHK852047:EHN852047 ERG852047:ERJ852047 FBC852047:FBF852047 FKY852047:FLB852047 FUU852047:FUX852047 GEQ852047:GET852047 GOM852047:GOP852047 GYI852047:GYL852047 HIE852047:HIH852047 HSA852047:HSD852047 IBW852047:IBZ852047 ILS852047:ILV852047 IVO852047:IVR852047 JFK852047:JFN852047 JPG852047:JPJ852047 JZC852047:JZF852047 KIY852047:KJB852047 KSU852047:KSX852047 LCQ852047:LCT852047 LMM852047:LMP852047 LWI852047:LWL852047 MGE852047:MGH852047 MQA852047:MQD852047 MZW852047:MZZ852047 NJS852047:NJV852047 NTO852047:NTR852047 ODK852047:ODN852047 ONG852047:ONJ852047 OXC852047:OXF852047 PGY852047:PHB852047 PQU852047:PQX852047 QAQ852047:QAT852047 QKM852047:QKP852047 QUI852047:QUL852047 REE852047:REH852047 ROA852047:ROD852047 RXW852047:RXZ852047 SHS852047:SHV852047 SRO852047:SRR852047 TBK852047:TBN852047 TLG852047:TLJ852047 TVC852047:TVF852047 UEY852047:UFB852047 UOU852047:UOX852047 UYQ852047:UYT852047 VIM852047:VIP852047 VSI852047:VSL852047 WCE852047:WCH852047 WMA852047:WMD852047 WVW852047:WVZ852047 J917583:P917583 JK917583:JN917583 TG917583:TJ917583 ADC917583:ADF917583 AMY917583:ANB917583 AWU917583:AWX917583 BGQ917583:BGT917583 BQM917583:BQP917583 CAI917583:CAL917583 CKE917583:CKH917583 CUA917583:CUD917583 DDW917583:DDZ917583 DNS917583:DNV917583 DXO917583:DXR917583 EHK917583:EHN917583 ERG917583:ERJ917583 FBC917583:FBF917583 FKY917583:FLB917583 FUU917583:FUX917583 GEQ917583:GET917583 GOM917583:GOP917583 GYI917583:GYL917583 HIE917583:HIH917583 HSA917583:HSD917583 IBW917583:IBZ917583 ILS917583:ILV917583 IVO917583:IVR917583 JFK917583:JFN917583 JPG917583:JPJ917583 JZC917583:JZF917583 KIY917583:KJB917583 KSU917583:KSX917583 LCQ917583:LCT917583 LMM917583:LMP917583 LWI917583:LWL917583 MGE917583:MGH917583 MQA917583:MQD917583 MZW917583:MZZ917583 NJS917583:NJV917583 NTO917583:NTR917583 ODK917583:ODN917583 ONG917583:ONJ917583 OXC917583:OXF917583 PGY917583:PHB917583 PQU917583:PQX917583 QAQ917583:QAT917583 QKM917583:QKP917583 QUI917583:QUL917583 REE917583:REH917583 ROA917583:ROD917583 RXW917583:RXZ917583 SHS917583:SHV917583 SRO917583:SRR917583 TBK917583:TBN917583 TLG917583:TLJ917583 TVC917583:TVF917583 UEY917583:UFB917583 UOU917583:UOX917583 UYQ917583:UYT917583 VIM917583:VIP917583 VSI917583:VSL917583 WCE917583:WCH917583 WMA917583:WMD917583 WVW917583:WVZ917583 J983119:P983119 JK983119:JN983119 TG983119:TJ983119 ADC983119:ADF983119 AMY983119:ANB983119 AWU983119:AWX983119 BGQ983119:BGT983119 BQM983119:BQP983119 CAI983119:CAL983119 CKE983119:CKH983119 CUA983119:CUD983119 DDW983119:DDZ983119 DNS983119:DNV983119 DXO983119:DXR983119 EHK983119:EHN983119 ERG983119:ERJ983119 FBC983119:FBF983119 FKY983119:FLB983119 FUU983119:FUX983119 GEQ983119:GET983119 GOM983119:GOP983119 GYI983119:GYL983119 HIE983119:HIH983119 HSA983119:HSD983119 IBW983119:IBZ983119 ILS983119:ILV983119 IVO983119:IVR983119 JFK983119:JFN983119 JPG983119:JPJ983119 JZC983119:JZF983119 KIY983119:KJB983119 KSU983119:KSX983119 LCQ983119:LCT983119 LMM983119:LMP983119 LWI983119:LWL983119 MGE983119:MGH983119 MQA983119:MQD983119 MZW983119:MZZ983119 NJS983119:NJV983119 NTO983119:NTR983119 ODK983119:ODN983119 ONG983119:ONJ983119 OXC983119:OXF983119 PGY983119:PHB983119 PQU983119:PQX983119 QAQ983119:QAT983119 QKM983119:QKP983119 QUI983119:QUL983119 REE983119:REH983119 ROA983119:ROD983119 RXW983119:RXZ983119 SHS983119:SHV983119 SRO983119:SRR983119 TBK983119:TBN983119 TLG983119:TLJ983119 TVC983119:TVF983119 UEY983119:UFB983119 UOU983119:UOX983119 UYQ983119:UYT983119 VIM983119:VIP983119 VSI983119:VSL983119 WCE983119:WCH983119 WMA983119:WMD983119">
      <formula1>"生活援助従事者研修,介護職員初任者研修,実務者研修"</formula1>
    </dataValidation>
    <dataValidation allowBlank="1" showInputMessage="1" showErrorMessage="1" prompt="免税事業者は税込額、課税事業者は税抜額が反映されます" sqref="X29"/>
    <dataValidation allowBlank="1" showInputMessage="1" showErrorMessage="1" prompt="このセルには入力できません。下の積算根拠資料※指導員費について　に入力された指導時間数が反映されます。" sqref="Q28"/>
    <dataValidation allowBlank="1" sqref="S29:S30 T29:T31 U29:V30"/>
    <dataValidation type="list" allowBlank="1" showInputMessage="1" showErrorMessage="1" sqref="R98:S117 H26 H18:H19">
      <formula1>"○"</formula1>
    </dataValidation>
    <dataValidation type="date" allowBlank="1" showInputMessage="1" showErrorMessage="1" errorTitle="雇用期間の設定に誤り" error="雇用開始日は2022/5/1～2022/11/1の間となります" sqref="AB14 AD14 AB18">
      <formula1>45047</formula1>
      <formula2>45231</formula2>
    </dataValidation>
    <dataValidation type="date" allowBlank="1" showInputMessage="1" showErrorMessage="1" errorTitle="雇用期間の設定に誤り" error="雇用開始日は2022/5/1～2022/11/1の間となります" sqref="AD18">
      <formula1>45047</formula1>
      <formula2>45322</formula2>
    </dataValidation>
    <dataValidation type="list" allowBlank="1" showInputMessage="1" showErrorMessage="1" sqref="K97:N117">
      <formula1>"令和5年5月,令和5年6月,令和5年7月,令和5年8月,令和5年9月,令和5年10月"</formula1>
    </dataValidation>
    <dataValidation type="date" allowBlank="1" showInputMessage="1" showErrorMessage="1" sqref="J31:L31 N31:P31">
      <formula1>45047</formula1>
      <formula2>45322</formula2>
    </dataValidation>
  </dataValidations>
  <pageMargins left="0.31496062992125984" right="0.11811023622047245" top="0.35433070866141736" bottom="0.35433070866141736" header="0.31496062992125984" footer="0.31496062992125984"/>
  <pageSetup paperSize="9" scale="65" fitToHeight="0" orientation="portrait" cellComments="asDisplayed" r:id="rId1"/>
  <headerFooter alignWithMargins="0"/>
  <rowBreaks count="2" manualBreakCount="2">
    <brk id="47" max="25" man="1"/>
    <brk id="90"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Group Box 1">
              <controlPr defaultSize="0" autoFill="0" autoPict="0">
                <anchor moveWithCells="1">
                  <from>
                    <xdr:col>7</xdr:col>
                    <xdr:colOff>66675</xdr:colOff>
                    <xdr:row>17</xdr:row>
                    <xdr:rowOff>9525</xdr:rowOff>
                  </from>
                  <to>
                    <xdr:col>7</xdr:col>
                    <xdr:colOff>504825</xdr:colOff>
                    <xdr:row>19</xdr:row>
                    <xdr:rowOff>200025</xdr:rowOff>
                  </to>
                </anchor>
              </controlPr>
            </control>
          </mc:Choice>
        </mc:AlternateContent>
        <mc:AlternateContent xmlns:mc="http://schemas.openxmlformats.org/markup-compatibility/2006">
          <mc:Choice Requires="x14">
            <control shapeId="75778" r:id="rId5" name="Group Box 2">
              <controlPr defaultSize="0" autoFill="0" autoPict="0">
                <anchor moveWithCells="1">
                  <from>
                    <xdr:col>6</xdr:col>
                    <xdr:colOff>0</xdr:colOff>
                    <xdr:row>94</xdr:row>
                    <xdr:rowOff>0</xdr:rowOff>
                  </from>
                  <to>
                    <xdr:col>6</xdr:col>
                    <xdr:colOff>476250</xdr:colOff>
                    <xdr:row>95</xdr:row>
                    <xdr:rowOff>57150</xdr:rowOff>
                  </to>
                </anchor>
              </controlPr>
            </control>
          </mc:Choice>
        </mc:AlternateContent>
        <mc:AlternateContent xmlns:mc="http://schemas.openxmlformats.org/markup-compatibility/2006">
          <mc:Choice Requires="x14">
            <control shapeId="75779" r:id="rId6" name="Group Box 3">
              <controlPr defaultSize="0" autoFill="0" autoPict="0">
                <anchor moveWithCells="1">
                  <from>
                    <xdr:col>6</xdr:col>
                    <xdr:colOff>0</xdr:colOff>
                    <xdr:row>94</xdr:row>
                    <xdr:rowOff>0</xdr:rowOff>
                  </from>
                  <to>
                    <xdr:col>6</xdr:col>
                    <xdr:colOff>476250</xdr:colOff>
                    <xdr:row>95</xdr:row>
                    <xdr:rowOff>57150</xdr:rowOff>
                  </to>
                </anchor>
              </controlPr>
            </control>
          </mc:Choice>
        </mc:AlternateContent>
        <mc:AlternateContent xmlns:mc="http://schemas.openxmlformats.org/markup-compatibility/2006">
          <mc:Choice Requires="x14">
            <control shapeId="75780" r:id="rId7" name="Group Box 4">
              <controlPr defaultSize="0" autoFill="0" autoPict="0">
                <anchor moveWithCells="1">
                  <from>
                    <xdr:col>7</xdr:col>
                    <xdr:colOff>66675</xdr:colOff>
                    <xdr:row>24</xdr:row>
                    <xdr:rowOff>9525</xdr:rowOff>
                  </from>
                  <to>
                    <xdr:col>7</xdr:col>
                    <xdr:colOff>504825</xdr:colOff>
                    <xdr:row>26</xdr:row>
                    <xdr:rowOff>9525</xdr:rowOff>
                  </to>
                </anchor>
              </controlPr>
            </control>
          </mc:Choice>
        </mc:AlternateContent>
        <mc:AlternateContent xmlns:mc="http://schemas.openxmlformats.org/markup-compatibility/2006">
          <mc:Choice Requires="x14">
            <control shapeId="75781" r:id="rId8" name="Group Box 5">
              <controlPr defaultSize="0" autoFill="0" autoPict="0">
                <anchor moveWithCells="1">
                  <from>
                    <xdr:col>6</xdr:col>
                    <xdr:colOff>781050</xdr:colOff>
                    <xdr:row>15</xdr:row>
                    <xdr:rowOff>0</xdr:rowOff>
                  </from>
                  <to>
                    <xdr:col>7</xdr:col>
                    <xdr:colOff>371475</xdr:colOff>
                    <xdr:row>16</xdr:row>
                    <xdr:rowOff>190500</xdr:rowOff>
                  </to>
                </anchor>
              </controlPr>
            </control>
          </mc:Choice>
        </mc:AlternateContent>
        <mc:AlternateContent xmlns:mc="http://schemas.openxmlformats.org/markup-compatibility/2006">
          <mc:Choice Requires="x14">
            <control shapeId="75782" r:id="rId9" name="Group Box 6">
              <controlPr defaultSize="0" autoFill="0" autoPict="0">
                <anchor moveWithCells="1">
                  <from>
                    <xdr:col>6</xdr:col>
                    <xdr:colOff>781050</xdr:colOff>
                    <xdr:row>15</xdr:row>
                    <xdr:rowOff>0</xdr:rowOff>
                  </from>
                  <to>
                    <xdr:col>7</xdr:col>
                    <xdr:colOff>371475</xdr:colOff>
                    <xdr:row>16</xdr:row>
                    <xdr:rowOff>190500</xdr:rowOff>
                  </to>
                </anchor>
              </controlPr>
            </control>
          </mc:Choice>
        </mc:AlternateContent>
        <mc:AlternateContent xmlns:mc="http://schemas.openxmlformats.org/markup-compatibility/2006">
          <mc:Choice Requires="x14">
            <control shapeId="75783" r:id="rId10" name="Group Box 7">
              <controlPr defaultSize="0" autoFill="0" autoPict="0">
                <anchor moveWithCells="1">
                  <from>
                    <xdr:col>6</xdr:col>
                    <xdr:colOff>781050</xdr:colOff>
                    <xdr:row>17</xdr:row>
                    <xdr:rowOff>0</xdr:rowOff>
                  </from>
                  <to>
                    <xdr:col>7</xdr:col>
                    <xdr:colOff>371475</xdr:colOff>
                    <xdr:row>19</xdr:row>
                    <xdr:rowOff>57150</xdr:rowOff>
                  </to>
                </anchor>
              </controlPr>
            </control>
          </mc:Choice>
        </mc:AlternateContent>
        <mc:AlternateContent xmlns:mc="http://schemas.openxmlformats.org/markup-compatibility/2006">
          <mc:Choice Requires="x14">
            <control shapeId="75784" r:id="rId11" name="Group Box 8">
              <controlPr defaultSize="0" autoFill="0" autoPict="0">
                <anchor moveWithCells="1">
                  <from>
                    <xdr:col>6</xdr:col>
                    <xdr:colOff>781050</xdr:colOff>
                    <xdr:row>17</xdr:row>
                    <xdr:rowOff>0</xdr:rowOff>
                  </from>
                  <to>
                    <xdr:col>7</xdr:col>
                    <xdr:colOff>371475</xdr:colOff>
                    <xdr:row>19</xdr:row>
                    <xdr:rowOff>57150</xdr:rowOff>
                  </to>
                </anchor>
              </controlPr>
            </control>
          </mc:Choice>
        </mc:AlternateContent>
        <mc:AlternateContent xmlns:mc="http://schemas.openxmlformats.org/markup-compatibility/2006">
          <mc:Choice Requires="x14">
            <control shapeId="75785" r:id="rId12" name="Group Box 9">
              <controlPr defaultSize="0" autoFill="0" autoPict="0">
                <anchor moveWithCells="1">
                  <from>
                    <xdr:col>26</xdr:col>
                    <xdr:colOff>781050</xdr:colOff>
                    <xdr:row>11</xdr:row>
                    <xdr:rowOff>276225</xdr:rowOff>
                  </from>
                  <to>
                    <xdr:col>33</xdr:col>
                    <xdr:colOff>371475</xdr:colOff>
                    <xdr:row>13</xdr:row>
                    <xdr:rowOff>381000</xdr:rowOff>
                  </to>
                </anchor>
              </controlPr>
            </control>
          </mc:Choice>
        </mc:AlternateContent>
        <mc:AlternateContent xmlns:mc="http://schemas.openxmlformats.org/markup-compatibility/2006">
          <mc:Choice Requires="x14">
            <control shapeId="75786" r:id="rId13" name="Group Box 10">
              <controlPr defaultSize="0" autoFill="0" autoPict="0">
                <anchor moveWithCells="1">
                  <from>
                    <xdr:col>26</xdr:col>
                    <xdr:colOff>781050</xdr:colOff>
                    <xdr:row>11</xdr:row>
                    <xdr:rowOff>276225</xdr:rowOff>
                  </from>
                  <to>
                    <xdr:col>33</xdr:col>
                    <xdr:colOff>371475</xdr:colOff>
                    <xdr:row>13</xdr:row>
                    <xdr:rowOff>381000</xdr:rowOff>
                  </to>
                </anchor>
              </controlPr>
            </control>
          </mc:Choice>
        </mc:AlternateContent>
        <mc:AlternateContent xmlns:mc="http://schemas.openxmlformats.org/markup-compatibility/2006">
          <mc:Choice Requires="x14">
            <control shapeId="75787" r:id="rId14" name="Group Box 11">
              <controlPr defaultSize="0" autoFill="0" autoPict="0">
                <anchor moveWithCells="1">
                  <from>
                    <xdr:col>28</xdr:col>
                    <xdr:colOff>781050</xdr:colOff>
                    <xdr:row>11</xdr:row>
                    <xdr:rowOff>276225</xdr:rowOff>
                  </from>
                  <to>
                    <xdr:col>33</xdr:col>
                    <xdr:colOff>371475</xdr:colOff>
                    <xdr:row>13</xdr:row>
                    <xdr:rowOff>381000</xdr:rowOff>
                  </to>
                </anchor>
              </controlPr>
            </control>
          </mc:Choice>
        </mc:AlternateContent>
        <mc:AlternateContent xmlns:mc="http://schemas.openxmlformats.org/markup-compatibility/2006">
          <mc:Choice Requires="x14">
            <control shapeId="75788" r:id="rId15" name="Group Box 12">
              <controlPr defaultSize="0" autoFill="0" autoPict="0">
                <anchor moveWithCells="1">
                  <from>
                    <xdr:col>28</xdr:col>
                    <xdr:colOff>781050</xdr:colOff>
                    <xdr:row>11</xdr:row>
                    <xdr:rowOff>276225</xdr:rowOff>
                  </from>
                  <to>
                    <xdr:col>33</xdr:col>
                    <xdr:colOff>371475</xdr:colOff>
                    <xdr:row>13</xdr:row>
                    <xdr:rowOff>381000</xdr:rowOff>
                  </to>
                </anchor>
              </controlPr>
            </control>
          </mc:Choice>
        </mc:AlternateContent>
        <mc:AlternateContent xmlns:mc="http://schemas.openxmlformats.org/markup-compatibility/2006">
          <mc:Choice Requires="x14">
            <control shapeId="75789" r:id="rId16" name="Group Box 13">
              <controlPr defaultSize="0" autoFill="0" autoPict="0">
                <anchor moveWithCells="1">
                  <from>
                    <xdr:col>26</xdr:col>
                    <xdr:colOff>781050</xdr:colOff>
                    <xdr:row>13</xdr:row>
                    <xdr:rowOff>276225</xdr:rowOff>
                  </from>
                  <to>
                    <xdr:col>33</xdr:col>
                    <xdr:colOff>371475</xdr:colOff>
                    <xdr:row>15</xdr:row>
                    <xdr:rowOff>9525</xdr:rowOff>
                  </to>
                </anchor>
              </controlPr>
            </control>
          </mc:Choice>
        </mc:AlternateContent>
        <mc:AlternateContent xmlns:mc="http://schemas.openxmlformats.org/markup-compatibility/2006">
          <mc:Choice Requires="x14">
            <control shapeId="75790" r:id="rId17" name="Group Box 14">
              <controlPr defaultSize="0" autoFill="0" autoPict="0">
                <anchor moveWithCells="1">
                  <from>
                    <xdr:col>26</xdr:col>
                    <xdr:colOff>781050</xdr:colOff>
                    <xdr:row>13</xdr:row>
                    <xdr:rowOff>276225</xdr:rowOff>
                  </from>
                  <to>
                    <xdr:col>33</xdr:col>
                    <xdr:colOff>371475</xdr:colOff>
                    <xdr:row>15</xdr:row>
                    <xdr:rowOff>9525</xdr:rowOff>
                  </to>
                </anchor>
              </controlPr>
            </control>
          </mc:Choice>
        </mc:AlternateContent>
        <mc:AlternateContent xmlns:mc="http://schemas.openxmlformats.org/markup-compatibility/2006">
          <mc:Choice Requires="x14">
            <control shapeId="75791" r:id="rId18" name="Group Box 15">
              <controlPr defaultSize="0" autoFill="0" autoPict="0">
                <anchor moveWithCells="1">
                  <from>
                    <xdr:col>28</xdr:col>
                    <xdr:colOff>781050</xdr:colOff>
                    <xdr:row>13</xdr:row>
                    <xdr:rowOff>276225</xdr:rowOff>
                  </from>
                  <to>
                    <xdr:col>33</xdr:col>
                    <xdr:colOff>371475</xdr:colOff>
                    <xdr:row>15</xdr:row>
                    <xdr:rowOff>9525</xdr:rowOff>
                  </to>
                </anchor>
              </controlPr>
            </control>
          </mc:Choice>
        </mc:AlternateContent>
        <mc:AlternateContent xmlns:mc="http://schemas.openxmlformats.org/markup-compatibility/2006">
          <mc:Choice Requires="x14">
            <control shapeId="75792" r:id="rId19" name="Group Box 16">
              <controlPr defaultSize="0" autoFill="0" autoPict="0">
                <anchor moveWithCells="1">
                  <from>
                    <xdr:col>28</xdr:col>
                    <xdr:colOff>781050</xdr:colOff>
                    <xdr:row>13</xdr:row>
                    <xdr:rowOff>276225</xdr:rowOff>
                  </from>
                  <to>
                    <xdr:col>33</xdr:col>
                    <xdr:colOff>371475</xdr:colOff>
                    <xdr:row>15</xdr:row>
                    <xdr:rowOff>9525</xdr:rowOff>
                  </to>
                </anchor>
              </controlPr>
            </control>
          </mc:Choice>
        </mc:AlternateContent>
        <mc:AlternateContent xmlns:mc="http://schemas.openxmlformats.org/markup-compatibility/2006">
          <mc:Choice Requires="x14">
            <control shapeId="75796" r:id="rId20" name="Group Box 20">
              <controlPr defaultSize="0" autoFill="0" autoPict="0">
                <anchor moveWithCells="1">
                  <from>
                    <xdr:col>28</xdr:col>
                    <xdr:colOff>781050</xdr:colOff>
                    <xdr:row>11</xdr:row>
                    <xdr:rowOff>276225</xdr:rowOff>
                  </from>
                  <to>
                    <xdr:col>33</xdr:col>
                    <xdr:colOff>381000</xdr:colOff>
                    <xdr:row>13</xdr:row>
                    <xdr:rowOff>381000</xdr:rowOff>
                  </to>
                </anchor>
              </controlPr>
            </control>
          </mc:Choice>
        </mc:AlternateContent>
        <mc:AlternateContent xmlns:mc="http://schemas.openxmlformats.org/markup-compatibility/2006">
          <mc:Choice Requires="x14">
            <control shapeId="75797" r:id="rId21" name="Group Box 21">
              <controlPr defaultSize="0" autoFill="0" autoPict="0">
                <anchor moveWithCells="1">
                  <from>
                    <xdr:col>28</xdr:col>
                    <xdr:colOff>781050</xdr:colOff>
                    <xdr:row>11</xdr:row>
                    <xdr:rowOff>276225</xdr:rowOff>
                  </from>
                  <to>
                    <xdr:col>33</xdr:col>
                    <xdr:colOff>381000</xdr:colOff>
                    <xdr:row>13</xdr:row>
                    <xdr:rowOff>381000</xdr:rowOff>
                  </to>
                </anchor>
              </controlPr>
            </control>
          </mc:Choice>
        </mc:AlternateContent>
        <mc:AlternateContent xmlns:mc="http://schemas.openxmlformats.org/markup-compatibility/2006">
          <mc:Choice Requires="x14">
            <control shapeId="75798" r:id="rId22" name="Group Box 22">
              <controlPr defaultSize="0" autoFill="0" autoPict="0">
                <anchor moveWithCells="1">
                  <from>
                    <xdr:col>26</xdr:col>
                    <xdr:colOff>781050</xdr:colOff>
                    <xdr:row>15</xdr:row>
                    <xdr:rowOff>276225</xdr:rowOff>
                  </from>
                  <to>
                    <xdr:col>33</xdr:col>
                    <xdr:colOff>371475</xdr:colOff>
                    <xdr:row>16</xdr:row>
                    <xdr:rowOff>447675</xdr:rowOff>
                  </to>
                </anchor>
              </controlPr>
            </control>
          </mc:Choice>
        </mc:AlternateContent>
        <mc:AlternateContent xmlns:mc="http://schemas.openxmlformats.org/markup-compatibility/2006">
          <mc:Choice Requires="x14">
            <control shapeId="75799" r:id="rId23" name="Group Box 23">
              <controlPr defaultSize="0" autoFill="0" autoPict="0">
                <anchor moveWithCells="1">
                  <from>
                    <xdr:col>26</xdr:col>
                    <xdr:colOff>781050</xdr:colOff>
                    <xdr:row>15</xdr:row>
                    <xdr:rowOff>276225</xdr:rowOff>
                  </from>
                  <to>
                    <xdr:col>33</xdr:col>
                    <xdr:colOff>371475</xdr:colOff>
                    <xdr:row>16</xdr:row>
                    <xdr:rowOff>447675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6" operator="containsText" id="{95E395F1-10D7-4909-A1E8-5E6927D375E2}">
            <xm:f>NOT(ISERROR(SEARCH($AA$12,AB10)))</xm:f>
            <xm:f>$AA$12</xm:f>
            <x14:dxf>
              <font>
                <color rgb="FFFF0000"/>
              </font>
              <fill>
                <patternFill>
                  <bgColor theme="5" tint="0.39994506668294322"/>
                </patternFill>
              </fill>
            </x14:dxf>
          </x14:cfRule>
          <xm:sqref>AB10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【見本】①雇用確定状況管理書（全対象者）</vt:lpstr>
      <vt:lpstr>②雇用確定届　案（人セ案ベース） (2)</vt:lpstr>
      <vt:lpstr>③雇用条件等対象者確認書 (2)</vt:lpstr>
      <vt:lpstr>【見本】①雇用確定状況管理書（雇用開始時）</vt:lpstr>
      <vt:lpstr>【見本】③雇用条件等対象者確認書</vt:lpstr>
      <vt:lpstr>②雇用確定届（対象者ごと）</vt:lpstr>
      <vt:lpstr>＜採用時・対象者ごと＞❷雇用確定届【❸と連動】（報告2）</vt:lpstr>
      <vt:lpstr>＜採用時・対象者ごと＞❸対象者確認書【❷と連動】（報告3）</vt:lpstr>
      <vt:lpstr>＜雇用期間終了時・対象者ごと＞②実績内訳（実績報告1）</vt:lpstr>
      <vt:lpstr>'【見本】①雇用確定状況管理書（雇用開始時）'!Print_Area</vt:lpstr>
      <vt:lpstr>'【見本】①雇用確定状況管理書（全対象者）'!Print_Area</vt:lpstr>
      <vt:lpstr>【見本】③雇用条件等対象者確認書!Print_Area</vt:lpstr>
      <vt:lpstr>'＜雇用期間終了時・対象者ごと＞②実績内訳（実績報告1）'!Print_Area</vt:lpstr>
      <vt:lpstr>'＜採用時・対象者ごと＞❷雇用確定届【❸と連動】（報告2）'!Print_Area</vt:lpstr>
      <vt:lpstr>'＜採用時・対象者ごと＞❸対象者確認書【❷と連動】（報告3）'!Print_Area</vt:lpstr>
      <vt:lpstr>'②雇用確定届　案（人セ案ベース） (2)'!Print_Area</vt:lpstr>
      <vt:lpstr>'②雇用確定届（対象者ごと）'!Print_Area</vt:lpstr>
      <vt:lpstr>'③雇用条件等対象者確認書 (2)'!Print_Area</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長谷部 里奈</cp:lastModifiedBy>
  <cp:lastPrinted>2023-04-03T08:56:42Z</cp:lastPrinted>
  <dcterms:created xsi:type="dcterms:W3CDTF">2009-12-11T05:25:09Z</dcterms:created>
  <dcterms:modified xsi:type="dcterms:W3CDTF">2023-04-04T01:44:53Z</dcterms:modified>
</cp:coreProperties>
</file>